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kita\Documents\HP\index\2024kekka\"/>
    </mc:Choice>
  </mc:AlternateContent>
  <xr:revisionPtr revIDLastSave="0" documentId="8_{2FD37D87-0CD4-450F-9A08-11DBF8B4DBC0}" xr6:coauthVersionLast="47" xr6:coauthVersionMax="47" xr10:uidLastSave="{00000000-0000-0000-0000-000000000000}"/>
  <bookViews>
    <workbookView xWindow="-110" yWindow="-110" windowWidth="19420" windowHeight="10420" xr2:uid="{3B6D68CF-C512-4F42-9A0D-C24998EA3A35}"/>
  </bookViews>
  <sheets>
    <sheet name="入力用" sheetId="1" r:id="rId1"/>
    <sheet name="手書き用" sheetId="2" r:id="rId2"/>
    <sheet name="登録データのコピー" sheetId="3" r:id="rId3"/>
  </sheets>
  <definedNames>
    <definedName name="_xlnm.Print_Area" localSheetId="0">入力用!$B$1:$Q$54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K41" i="1"/>
  <c r="K38" i="1"/>
  <c r="K35" i="1"/>
  <c r="K32" i="1"/>
  <c r="K29" i="1"/>
  <c r="K26" i="1"/>
  <c r="K23" i="1"/>
  <c r="K20" i="1"/>
  <c r="K17" i="1"/>
  <c r="J44" i="1"/>
  <c r="J41" i="1"/>
  <c r="D45" i="1" l="1"/>
  <c r="D44" i="1"/>
  <c r="D42" i="1"/>
  <c r="D41" i="1"/>
  <c r="D39" i="1"/>
  <c r="D38" i="1"/>
  <c r="D36" i="1"/>
  <c r="D35" i="1"/>
  <c r="D33" i="1"/>
  <c r="D32" i="1"/>
  <c r="D30" i="1"/>
  <c r="D29" i="1"/>
  <c r="D27" i="1"/>
  <c r="D26" i="1"/>
  <c r="D24" i="1"/>
  <c r="D23" i="1"/>
  <c r="D21" i="1"/>
  <c r="D20" i="1"/>
  <c r="D18" i="1"/>
  <c r="D15" i="1"/>
  <c r="D17" i="1"/>
  <c r="D46" i="1"/>
  <c r="D43" i="1"/>
  <c r="D40" i="1"/>
  <c r="D37" i="1"/>
  <c r="D34" i="1"/>
  <c r="D31" i="1"/>
  <c r="D28" i="1"/>
  <c r="D25" i="1"/>
  <c r="D22" i="1"/>
  <c r="D19" i="1"/>
  <c r="D16" i="1"/>
  <c r="D14" i="1"/>
  <c r="Y20" i="1"/>
  <c r="Y23" i="1"/>
  <c r="Y24" i="1"/>
  <c r="Y25" i="1"/>
  <c r="Y26" i="1"/>
  <c r="Y90" i="3"/>
  <c r="N90" i="3"/>
  <c r="Y89" i="3"/>
  <c r="N89" i="3"/>
  <c r="Y88" i="3"/>
  <c r="N88" i="3"/>
  <c r="Y87" i="3"/>
  <c r="N87" i="3"/>
  <c r="Y86" i="3"/>
  <c r="N86" i="3"/>
  <c r="Y85" i="3"/>
  <c r="N85" i="3"/>
  <c r="Y84" i="3"/>
  <c r="N84" i="3"/>
  <c r="Y83" i="3"/>
  <c r="N83" i="3"/>
  <c r="Y82" i="3"/>
  <c r="N82" i="3"/>
  <c r="Y81" i="3"/>
  <c r="N81" i="3"/>
  <c r="Y80" i="3"/>
  <c r="N80" i="3"/>
  <c r="Y79" i="3"/>
  <c r="N79" i="3"/>
  <c r="Y78" i="3"/>
  <c r="N78" i="3"/>
  <c r="Y77" i="3"/>
  <c r="N77" i="3"/>
  <c r="Y76" i="3"/>
  <c r="N76" i="3"/>
  <c r="Y75" i="3"/>
  <c r="N75" i="3"/>
  <c r="Y74" i="3"/>
  <c r="N74" i="3"/>
  <c r="Y73" i="3"/>
  <c r="N73" i="3"/>
  <c r="Y72" i="3"/>
  <c r="N72" i="3"/>
  <c r="Y71" i="3"/>
  <c r="N71" i="3"/>
  <c r="Y70" i="3"/>
  <c r="N70" i="3"/>
  <c r="Y69" i="3"/>
  <c r="N69" i="3"/>
  <c r="Y68" i="3"/>
  <c r="N68" i="3"/>
  <c r="Y67" i="3"/>
  <c r="N67" i="3"/>
  <c r="Y66" i="3"/>
  <c r="N66" i="3"/>
  <c r="Y65" i="3"/>
  <c r="N65" i="3"/>
  <c r="Y64" i="3"/>
  <c r="N64" i="3"/>
  <c r="Y63" i="3"/>
  <c r="N63" i="3"/>
  <c r="Y62" i="3"/>
  <c r="N62" i="3"/>
  <c r="Y61" i="3"/>
  <c r="N61" i="3"/>
  <c r="Y60" i="3"/>
  <c r="N60" i="3"/>
  <c r="Y59" i="3"/>
  <c r="N59" i="3"/>
  <c r="Y58" i="3"/>
  <c r="N58" i="3"/>
  <c r="Y57" i="3"/>
  <c r="N57" i="3"/>
  <c r="Y56" i="3"/>
  <c r="N56" i="3"/>
  <c r="Y55" i="3"/>
  <c r="N55" i="3"/>
  <c r="Y54" i="3"/>
  <c r="N54" i="3"/>
  <c r="Y53" i="3"/>
  <c r="N53" i="3"/>
  <c r="Y52" i="3"/>
  <c r="N52" i="3"/>
  <c r="Y51" i="3"/>
  <c r="N51" i="3"/>
  <c r="Y50" i="3"/>
  <c r="N50" i="3"/>
  <c r="Y49" i="3"/>
  <c r="N49" i="3"/>
  <c r="Y48" i="3"/>
  <c r="N48" i="3"/>
  <c r="Y47" i="3"/>
  <c r="N47" i="3"/>
  <c r="Y46" i="3"/>
  <c r="N46" i="3"/>
  <c r="Y45" i="3"/>
  <c r="N45" i="3"/>
  <c r="Y44" i="3"/>
  <c r="N44" i="3"/>
  <c r="Y43" i="3"/>
  <c r="N43" i="3"/>
  <c r="Y42" i="3"/>
  <c r="N42" i="3"/>
  <c r="Y41" i="3"/>
  <c r="N41" i="3"/>
  <c r="Y40" i="3"/>
  <c r="N40" i="3"/>
  <c r="Y39" i="3"/>
  <c r="N39" i="3"/>
  <c r="Y38" i="3"/>
  <c r="N38" i="3"/>
  <c r="Y37" i="3"/>
  <c r="N37" i="3"/>
  <c r="Y36" i="3"/>
  <c r="N36" i="3"/>
  <c r="Y35" i="3"/>
  <c r="N35" i="3"/>
  <c r="Y34" i="3"/>
  <c r="N34" i="3"/>
  <c r="Y33" i="3"/>
  <c r="N33" i="3"/>
  <c r="Y32" i="3"/>
  <c r="N32" i="3"/>
  <c r="Y31" i="3"/>
  <c r="N31" i="3"/>
  <c r="Y30" i="3"/>
  <c r="N30" i="3"/>
  <c r="Y29" i="3"/>
  <c r="N29" i="3"/>
  <c r="Y28" i="3"/>
  <c r="N28" i="3"/>
  <c r="Y27" i="3"/>
  <c r="N27" i="3"/>
  <c r="Y26" i="3"/>
  <c r="N26" i="3"/>
  <c r="Y25" i="3"/>
  <c r="N25" i="3"/>
  <c r="Y24" i="3"/>
  <c r="N24" i="3"/>
  <c r="Y23" i="3"/>
  <c r="N23" i="3"/>
  <c r="Y22" i="3"/>
  <c r="N22" i="3"/>
  <c r="Y21" i="3"/>
  <c r="N21" i="3"/>
  <c r="Y20" i="3"/>
  <c r="Y19" i="3"/>
  <c r="Y18" i="3"/>
  <c r="Y17" i="3"/>
  <c r="J38" i="1" s="1"/>
  <c r="Y16" i="3"/>
  <c r="J35" i="1" s="1"/>
  <c r="Y15" i="3"/>
  <c r="J32" i="1" s="1"/>
  <c r="Y14" i="3"/>
  <c r="J29" i="1" s="1"/>
  <c r="Y13" i="3"/>
  <c r="J26" i="1" s="1"/>
  <c r="Y12" i="3"/>
  <c r="J23" i="1" s="1"/>
  <c r="Y11" i="3"/>
  <c r="Y10" i="3"/>
  <c r="J17" i="1" s="1"/>
  <c r="Y9" i="3"/>
  <c r="Y8" i="3"/>
  <c r="Y7" i="3"/>
  <c r="Y6" i="3"/>
  <c r="J20" i="1" l="1"/>
  <c r="Y22" i="1"/>
  <c r="Y21" i="1"/>
  <c r="Y19" i="1"/>
  <c r="Y18" i="1"/>
  <c r="Y17" i="1"/>
  <c r="P44" i="1" l="1"/>
  <c r="N44" i="1"/>
  <c r="L44" i="1"/>
  <c r="N41" i="1"/>
  <c r="N38" i="1"/>
  <c r="P41" i="1"/>
  <c r="L41" i="1"/>
  <c r="Z26" i="1"/>
  <c r="W26" i="1"/>
  <c r="U26" i="1"/>
  <c r="Z25" i="1"/>
  <c r="W25" i="1"/>
  <c r="U25" i="1"/>
  <c r="G48" i="1"/>
  <c r="M54" i="1"/>
  <c r="D54" i="1"/>
  <c r="B52" i="1"/>
  <c r="M7" i="1"/>
  <c r="Z17" i="1"/>
  <c r="Z18" i="1"/>
  <c r="Z19" i="1"/>
  <c r="Z20" i="1"/>
  <c r="Z21" i="1"/>
  <c r="Z22" i="1"/>
  <c r="Z23" i="1"/>
  <c r="Z24" i="1"/>
  <c r="U24" i="1"/>
  <c r="U17" i="1"/>
  <c r="W17" i="1"/>
  <c r="U18" i="1"/>
  <c r="W18" i="1"/>
  <c r="U19" i="1"/>
  <c r="W19" i="1"/>
  <c r="U20" i="1"/>
  <c r="W20" i="1"/>
  <c r="U21" i="1"/>
  <c r="W21" i="1"/>
  <c r="U22" i="1"/>
  <c r="W22" i="1"/>
  <c r="U23" i="1"/>
  <c r="W23" i="1"/>
  <c r="W24" i="1"/>
  <c r="P32" i="1"/>
  <c r="P38" i="1"/>
  <c r="P35" i="1"/>
  <c r="P29" i="1"/>
  <c r="P26" i="1"/>
  <c r="P23" i="1"/>
  <c r="P20" i="1"/>
  <c r="N35" i="1"/>
  <c r="N32" i="1"/>
  <c r="N29" i="1"/>
  <c r="N26" i="1"/>
  <c r="N23" i="1"/>
  <c r="N20" i="1"/>
  <c r="L38" i="1"/>
  <c r="L35" i="1"/>
  <c r="L32" i="1"/>
  <c r="L29" i="1"/>
  <c r="L26" i="1"/>
  <c r="L23" i="1"/>
  <c r="L20" i="1"/>
  <c r="P17" i="1"/>
  <c r="N17" i="1"/>
  <c r="L17" i="1"/>
  <c r="Z16" i="1"/>
  <c r="W16" i="1"/>
  <c r="U16" i="1"/>
  <c r="E10" i="1" l="1"/>
  <c r="E9" i="1"/>
  <c r="E7" i="1"/>
  <c r="I8" i="1"/>
  <c r="H8" i="1"/>
  <c r="G8" i="1"/>
  <c r="F8" i="1"/>
  <c r="E8" i="1"/>
  <c r="B5" i="1"/>
</calcChain>
</file>

<file path=xl/sharedStrings.xml><?xml version="1.0" encoding="utf-8"?>
<sst xmlns="http://schemas.openxmlformats.org/spreadsheetml/2006/main" count="153" uniqueCount="99">
  <si>
    <t>男子</t>
    <rPh sb="0" eb="2">
      <t>ダンシ</t>
    </rPh>
    <phoneticPr fontId="1"/>
  </si>
  <si>
    <t>女子</t>
    <rPh sb="0" eb="2">
      <t>ジョシ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</si>
  <si>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</si>
  <si>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</si>
  <si>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〒　　　ー</t>
    <phoneticPr fontId="1"/>
  </si>
  <si>
    <t>5文字以内</t>
    <rPh sb="1" eb="3">
      <t>モジ</t>
    </rPh>
    <rPh sb="3" eb="5">
      <t>イナイ</t>
    </rPh>
    <phoneticPr fontId="1"/>
  </si>
  <si>
    <t>TEL</t>
    <phoneticPr fontId="1"/>
  </si>
  <si>
    <t>（　　　　）　　　ｰ</t>
    <phoneticPr fontId="1"/>
  </si>
  <si>
    <t>区分</t>
    <rPh sb="0" eb="2">
      <t>クブン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</si>
  <si>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</si>
  <si>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</si>
  <si>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参加種目（○で囲む）</t>
    <rPh sb="0" eb="2">
      <t>サンカ</t>
    </rPh>
    <rPh sb="2" eb="4">
      <t>シュモク</t>
    </rPh>
    <rPh sb="7" eb="8">
      <t>カコ</t>
    </rPh>
    <phoneticPr fontId="1"/>
  </si>
  <si>
    <t>学校対抗</t>
    <rPh sb="0" eb="2">
      <t>ガッコウ</t>
    </rPh>
    <rPh sb="2" eb="4">
      <t>タイコウ</t>
    </rPh>
    <phoneticPr fontId="1"/>
  </si>
  <si>
    <t>ダブルス</t>
    <phoneticPr fontId="1"/>
  </si>
  <si>
    <t>シングルス</t>
    <phoneticPr fontId="1"/>
  </si>
  <si>
    <t>選 手 1</t>
    <rPh sb="0" eb="1">
      <t>セン</t>
    </rPh>
    <rPh sb="2" eb="3">
      <t>テ</t>
    </rPh>
    <phoneticPr fontId="1"/>
  </si>
  <si>
    <t>選 手 2</t>
    <rPh sb="0" eb="1">
      <t>セン</t>
    </rPh>
    <rPh sb="2" eb="3">
      <t>テ</t>
    </rPh>
    <phoneticPr fontId="1"/>
  </si>
  <si>
    <t>選 手 3</t>
    <rPh sb="0" eb="1">
      <t>セン</t>
    </rPh>
    <rPh sb="2" eb="3">
      <t>テ</t>
    </rPh>
    <phoneticPr fontId="1"/>
  </si>
  <si>
    <t>選 手 4</t>
    <rPh sb="0" eb="1">
      <t>セン</t>
    </rPh>
    <rPh sb="2" eb="3">
      <t>テ</t>
    </rPh>
    <phoneticPr fontId="1"/>
  </si>
  <si>
    <t>選 手 5</t>
    <rPh sb="0" eb="1">
      <t>セン</t>
    </rPh>
    <rPh sb="2" eb="3">
      <t>テ</t>
    </rPh>
    <phoneticPr fontId="1"/>
  </si>
  <si>
    <t>選 手 6</t>
    <rPh sb="0" eb="1">
      <t>セン</t>
    </rPh>
    <rPh sb="2" eb="3">
      <t>テ</t>
    </rPh>
    <phoneticPr fontId="1"/>
  </si>
  <si>
    <t>選 手 7</t>
    <rPh sb="0" eb="1">
      <t>セン</t>
    </rPh>
    <rPh sb="2" eb="3">
      <t>テ</t>
    </rPh>
    <phoneticPr fontId="1"/>
  </si>
  <si>
    <t>選 手 8</t>
    <rPh sb="0" eb="1">
      <t>セン</t>
    </rPh>
    <rPh sb="2" eb="3">
      <t>テ</t>
    </rPh>
    <phoneticPr fontId="1"/>
  </si>
  <si>
    <t>氏　　　　　名</t>
    <rPh sb="0" eb="1">
      <t>シ</t>
    </rPh>
    <rPh sb="6" eb="7">
      <t>ナ</t>
    </rPh>
    <phoneticPr fontId="1"/>
  </si>
  <si>
    <t>ふ　り　が　な</t>
    <phoneticPr fontId="1"/>
  </si>
  <si>
    <t>（○で囲む）</t>
    <rPh sb="3" eb="4">
      <t>カコ</t>
    </rPh>
    <phoneticPr fontId="1"/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</si>
  <si>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</si>
  <si>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t>（　　　　　　　　　　　　　　　　）</t>
    <phoneticPr fontId="1"/>
  </si>
  <si>
    <t>←監督と同じ場合は不要</t>
    <rPh sb="1" eb="3">
      <t>カントク</t>
    </rPh>
    <rPh sb="4" eb="5">
      <t>オナ</t>
    </rPh>
    <rPh sb="6" eb="8">
      <t>バアイ</t>
    </rPh>
    <rPh sb="9" eb="11">
      <t>フヨウ</t>
    </rPh>
    <phoneticPr fontId="1"/>
  </si>
  <si>
    <t>　上記の者は本校在学中で、標記大会に出場することを認めます。</t>
    <rPh sb="1" eb="3">
      <t>ジョウキ</t>
    </rPh>
    <rPh sb="4" eb="5">
      <t>モノ</t>
    </rPh>
    <rPh sb="6" eb="8">
      <t>ホンコウ</t>
    </rPh>
    <rPh sb="8" eb="11">
      <t>ザイガクチュウ</t>
    </rPh>
    <rPh sb="13" eb="15">
      <t>ヒョウキ</t>
    </rPh>
    <rPh sb="15" eb="17">
      <t>タイカイ</t>
    </rPh>
    <rPh sb="18" eb="20">
      <t>シュツジョウ</t>
    </rPh>
    <rPh sb="25" eb="26">
      <t>ミト</t>
    </rPh>
    <phoneticPr fontId="1"/>
  </si>
  <si>
    <t>印</t>
    <rPh sb="0" eb="1">
      <t>イン</t>
    </rPh>
    <phoneticPr fontId="1"/>
  </si>
  <si>
    <t>校長名</t>
    <rPh sb="0" eb="2">
      <t>コウチョウ</t>
    </rPh>
    <rPh sb="2" eb="3">
      <t>メイ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</si>
  <si>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</si>
  <si>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監　督</t>
    <rPh sb="0" eb="1">
      <t>カン</t>
    </rPh>
    <rPh sb="2" eb="3">
      <t>トク</t>
    </rPh>
    <phoneticPr fontId="1"/>
  </si>
  <si>
    <r>
      <rPr>
        <sz val="8"/>
        <color theme="1"/>
        <rFont val="ＤＨＰ平成明朝体W3"/>
        <family val="1"/>
        <charset val="128"/>
      </rPr>
      <t>ふりがな</t>
    </r>
    <r>
      <rPr>
        <sz val="11"/>
        <color theme="1"/>
        <rFont val="ＤＨＰ平成明朝体W3"/>
        <family val="1"/>
        <charset val="128"/>
      </rPr>
      <t xml:space="preserve">
</t>
    </r>
    <r>
      <rPr>
        <sz val="12"/>
        <color theme="1"/>
        <rFont val="ＤＨＰ平成明朝体W3"/>
        <family val="1"/>
        <charset val="128"/>
      </rPr>
      <t>学　校　名</t>
    </r>
    <rPh sb="5" eb="6">
      <t>マナブ</t>
    </rPh>
    <rPh sb="7" eb="8">
      <t>コウ</t>
    </rPh>
    <rPh sb="9" eb="10">
      <t>ナ</t>
    </rPh>
    <phoneticPr fontId="1"/>
  </si>
  <si>
    <t>男子は1，女子は2　を入力</t>
    <rPh sb="0" eb="2">
      <t>ダンシ</t>
    </rPh>
    <rPh sb="5" eb="7">
      <t>ジョシ</t>
    </rPh>
    <rPh sb="11" eb="13">
      <t>ニュウリョク</t>
    </rPh>
    <phoneticPr fontId="1"/>
  </si>
  <si>
    <t>学校名ふりがな</t>
    <rPh sb="0" eb="3">
      <t>ガッコウメイ</t>
    </rPh>
    <phoneticPr fontId="1"/>
  </si>
  <si>
    <t>郵便番号</t>
    <rPh sb="0" eb="2">
      <t>ユウビン</t>
    </rPh>
    <rPh sb="2" eb="4">
      <t>バンゴウ</t>
    </rPh>
    <phoneticPr fontId="1"/>
  </si>
  <si>
    <r>
      <t xml:space="preserve">学校名
</t>
    </r>
    <r>
      <rPr>
        <sz val="10"/>
        <color theme="1"/>
        <rFont val="ＤＨＰ平成明朝体W3"/>
        <family val="1"/>
        <charset val="128"/>
      </rPr>
      <t>（５文字以内）</t>
    </r>
    <rPh sb="0" eb="3">
      <t>ガッコウメイ</t>
    </rPh>
    <rPh sb="6" eb="8">
      <t>モジ</t>
    </rPh>
    <rPh sb="8" eb="10">
      <t>イナイ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</si>
  <si>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</si>
  <si>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</si>
  <si>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監督</t>
    <rPh sb="0" eb="2">
      <t>カントク</t>
    </rPh>
    <phoneticPr fontId="1"/>
  </si>
  <si>
    <t>整理
番号</t>
    <rPh sb="0" eb="2">
      <t>セイリ</t>
    </rPh>
    <rPh sb="3" eb="5">
      <t>バンゴウ</t>
    </rPh>
    <phoneticPr fontId="14"/>
  </si>
  <si>
    <t>会員
ID</t>
    <rPh sb="0" eb="2">
      <t>カイイン</t>
    </rPh>
    <phoneticPr fontId="14"/>
  </si>
  <si>
    <r>
      <t xml:space="preserve">漢字氏名
</t>
    </r>
    <r>
      <rPr>
        <sz val="8"/>
        <color rgb="FF0070C0"/>
        <rFont val="ＭＳ Ｐゴシック"/>
        <family val="3"/>
        <charset val="128"/>
      </rPr>
      <t>左詰めで姓と名の間は半角空白を入れる</t>
    </r>
    <rPh sb="0" eb="2">
      <t>カンジ</t>
    </rPh>
    <rPh sb="2" eb="4">
      <t>シメイ</t>
    </rPh>
    <rPh sb="5" eb="6">
      <t>ヒダリ</t>
    </rPh>
    <rPh sb="6" eb="7">
      <t>ヅ</t>
    </rPh>
    <rPh sb="9" eb="10">
      <t>セイ</t>
    </rPh>
    <rPh sb="11" eb="12">
      <t>ナ</t>
    </rPh>
    <rPh sb="13" eb="14">
      <t>アイダ</t>
    </rPh>
    <rPh sb="15" eb="17">
      <t>ハンカク</t>
    </rPh>
    <rPh sb="17" eb="19">
      <t>クウハク</t>
    </rPh>
    <rPh sb="20" eb="21">
      <t>イ</t>
    </rPh>
    <phoneticPr fontId="14"/>
  </si>
  <si>
    <r>
      <t xml:space="preserve">フリガナ（全角）
</t>
    </r>
    <r>
      <rPr>
        <sz val="8"/>
        <color rgb="FF0070C0"/>
        <rFont val="ＭＳ Ｐゴシック"/>
        <family val="3"/>
        <charset val="128"/>
      </rPr>
      <t>左詰めで姓と名の間は半角空白を入れる</t>
    </r>
    <rPh sb="5" eb="7">
      <t>ゼンカク</t>
    </rPh>
    <rPh sb="13" eb="14">
      <t>セイ</t>
    </rPh>
    <rPh sb="15" eb="16">
      <t>メイ</t>
    </rPh>
    <rPh sb="17" eb="18">
      <t>アイダ</t>
    </rPh>
    <rPh sb="19" eb="21">
      <t>ハンカク</t>
    </rPh>
    <phoneticPr fontId="14"/>
  </si>
  <si>
    <t>氏名（ローマ字）</t>
  </si>
  <si>
    <t>性別</t>
    <rPh sb="0" eb="2">
      <t>セイベツ</t>
    </rPh>
    <phoneticPr fontId="14"/>
  </si>
  <si>
    <r>
      <t xml:space="preserve">生年月日
</t>
    </r>
    <r>
      <rPr>
        <sz val="11"/>
        <color rgb="FF0070C0"/>
        <rFont val="ＭＳ Ｐゴシック"/>
        <family val="3"/>
        <charset val="128"/>
      </rPr>
      <t>西暦で</t>
    </r>
    <rPh sb="0" eb="2">
      <t>セイネン</t>
    </rPh>
    <rPh sb="2" eb="4">
      <t>ガッピ</t>
    </rPh>
    <phoneticPr fontId="14"/>
  </si>
  <si>
    <t>年齢</t>
    <rPh sb="0" eb="2">
      <t>ネンレイ</t>
    </rPh>
    <phoneticPr fontId="14"/>
  </si>
  <si>
    <t>段位</t>
  </si>
  <si>
    <t>メールアドレス</t>
  </si>
  <si>
    <t>備考欄1</t>
  </si>
  <si>
    <t>備考欄2</t>
  </si>
  <si>
    <t>所属区分1</t>
  </si>
  <si>
    <t>所属状態</t>
  </si>
  <si>
    <t>所属完了日</t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</si>
  <si>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</si>
  <si>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</si>
  <si>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</si>
  <si>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</si>
  <si>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</si>
  <si>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</si>
  <si>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</si>
  <si>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</si>
  <si>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名前</t>
    <rPh sb="0" eb="2">
      <t>ナマエ</t>
    </rPh>
    <phoneticPr fontId="1"/>
  </si>
  <si>
    <t>フリガナ</t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</si>
  <si>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</si>
  <si>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</si>
  <si>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学校対抗</t>
    <rPh sb="0" eb="2">
      <t>ガッコウ</t>
    </rPh>
    <rPh sb="2" eb="4">
      <t>タイコウ</t>
    </rPh>
    <phoneticPr fontId="1"/>
  </si>
  <si>
    <t>ダブルス</t>
    <phoneticPr fontId="1"/>
  </si>
  <si>
    <t>シングルス</t>
    <phoneticPr fontId="1"/>
  </si>
  <si>
    <t>－</t>
    <phoneticPr fontId="1"/>
  </si>
  <si>
    <t>整理番号</t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</si>
  <si>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</si>
  <si>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(監督と同じ場合は入力しない)</t>
    <rPh sb="1" eb="3">
      <t>カントク</t>
    </rPh>
    <rPh sb="4" eb="5">
      <t>オナ</t>
    </rPh>
    <rPh sb="6" eb="8">
      <t>バアイ</t>
    </rPh>
    <rPh sb="9" eb="11">
      <t>ニュウリョク</t>
    </rPh>
    <phoneticPr fontId="1"/>
  </si>
  <si>
    <t>学校名（正式名称）</t>
    <rPh sb="0" eb="3">
      <t>ガッコウメイ</t>
    </rPh>
    <rPh sb="4" eb="6">
      <t>セイシキ</t>
    </rPh>
    <rPh sb="6" eb="8">
      <t>メイショウ</t>
    </rPh>
    <phoneticPr fontId="1"/>
  </si>
  <si>
    <t>学校長名</t>
    <rPh sb="0" eb="3">
      <t>ガッコウチョウ</t>
    </rPh>
    <rPh sb="3" eb="4">
      <t>メイ</t>
    </rPh>
    <phoneticPr fontId="1"/>
  </si>
  <si>
    <t>引率責任者氏名　</t>
    <rPh sb="0" eb="2">
      <t>インソツ</t>
    </rPh>
    <rPh sb="2" eb="5">
      <t>セキニンシャ</t>
    </rPh>
    <rPh sb="5" eb="7">
      <t>シメイ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</si>
  <si>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</si>
  <si>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★入力欄…入力はすべてこちらにして下さい。</t>
    <rPh sb="1" eb="4">
      <t>ニュウリョクラン</t>
    </rPh>
    <rPh sb="5" eb="7">
      <t>ニュウリョク</t>
    </rPh>
    <rPh sb="17" eb="18">
      <t>クダ</t>
    </rPh>
    <phoneticPr fontId="1"/>
  </si>
  <si>
    <t>参加種目</t>
    <rPh sb="0" eb="2">
      <t>サンカ</t>
    </rPh>
    <rPh sb="2" eb="4">
      <t>シュモク</t>
    </rPh>
    <phoneticPr fontId="1"/>
  </si>
  <si>
    <r>
      <t>令和</t>
    </r>
    <r>
      <rPr>
        <sz val="11"/>
        <color theme="1"/>
        <rFont val="游ゴシック"/>
        <family val="1"/>
        <charset val="128"/>
      </rPr>
      <t xml:space="preserve"> 6 </t>
    </r>
    <r>
      <rPr>
        <sz val="11"/>
        <color theme="1"/>
        <rFont val="ＤＨＰ平成明朝体W3"/>
        <family val="1"/>
        <charset val="128"/>
      </rPr>
      <t>年　　月　　日</t>
    </r>
    <rPh sb="0" eb="2">
      <t>レイワ</t>
    </rPh>
    <rPh sb="5" eb="6">
      <t>ネン</t>
    </rPh>
    <rPh sb="8" eb="9">
      <t>ツキ</t>
    </rPh>
    <rPh sb="11" eb="12">
      <t>ニチ</t>
    </rPh>
    <phoneticPr fontId="1"/>
  </si>
  <si>
    <r>
      <t>兼　第</t>
    </r>
    <r>
      <rPr>
        <sz val="14"/>
        <color theme="1"/>
        <rFont val="游ゴシック"/>
        <family val="1"/>
        <charset val="128"/>
      </rPr>
      <t>52</t>
    </r>
    <r>
      <rPr>
        <sz val="14"/>
        <color theme="1"/>
        <rFont val="ＤＨＰ平成明朝体W3"/>
        <family val="1"/>
        <charset val="128"/>
      </rPr>
      <t>回全国高等学校選抜卓球大会（近畿地区予選会）</t>
    </r>
    <rPh sb="0" eb="1">
      <t>ケン</t>
    </rPh>
    <rPh sb="2" eb="3">
      <t>ダイ</t>
    </rPh>
    <rPh sb="5" eb="6">
      <t>カイ</t>
    </rPh>
    <rPh sb="6" eb="8">
      <t>ゼンコク</t>
    </rPh>
    <rPh sb="8" eb="10">
      <t>コウトウ</t>
    </rPh>
    <rPh sb="10" eb="12">
      <t>ガッコウ</t>
    </rPh>
    <rPh sb="12" eb="14">
      <t>センバツ</t>
    </rPh>
    <rPh sb="14" eb="16">
      <t>タッキュウ</t>
    </rPh>
    <rPh sb="16" eb="18">
      <t>タイカイ</t>
    </rPh>
    <phoneticPr fontId="1"/>
  </si>
  <si>
    <r>
      <t>　　第</t>
    </r>
    <r>
      <rPr>
        <sz val="14"/>
        <color theme="1"/>
        <rFont val="游ゴシック"/>
        <family val="1"/>
        <charset val="128"/>
      </rPr>
      <t>39</t>
    </r>
    <r>
      <rPr>
        <sz val="14"/>
        <color theme="1"/>
        <rFont val="ＤＨＰ平成明朝体W3"/>
        <family val="1"/>
        <charset val="128"/>
      </rPr>
      <t>回近畿高等学校新人卓球大会</t>
    </r>
    <rPh sb="2" eb="3">
      <t>ダイ</t>
    </rPh>
    <rPh sb="5" eb="6">
      <t>カイ</t>
    </rPh>
    <rPh sb="6" eb="8">
      <t>キンキ</t>
    </rPh>
    <rPh sb="8" eb="10">
      <t>コウトウ</t>
    </rPh>
    <rPh sb="10" eb="12">
      <t>ガッコウ</t>
    </rPh>
    <rPh sb="12" eb="14">
      <t>シンジン</t>
    </rPh>
    <rPh sb="14" eb="16">
      <t>タッキュウ</t>
    </rPh>
    <rPh sb="16" eb="18">
      <t>タイカイ</t>
    </rPh>
    <phoneticPr fontId="1"/>
  </si>
  <si>
    <r>
      <t>選手</t>
    </r>
    <r>
      <rPr>
        <sz val="11"/>
        <color theme="1"/>
        <rFont val="ＭＳ Ｐゴシック"/>
        <family val="1"/>
        <charset val="128"/>
      </rPr>
      <t>10</t>
    </r>
    <rPh sb="0" eb="2">
      <t>センシュ</t>
    </rPh>
    <phoneticPr fontId="1"/>
  </si>
  <si>
    <r>
      <t>選手</t>
    </r>
    <r>
      <rPr>
        <sz val="11"/>
        <color theme="1"/>
        <rFont val="ＭＳ Ｐゴシック"/>
        <family val="1"/>
        <charset val="128"/>
      </rPr>
      <t>9</t>
    </r>
    <rPh sb="0" eb="2">
      <t>センシュ</t>
    </rPh>
    <phoneticPr fontId="1"/>
  </si>
  <si>
    <r>
      <t xml:space="preserve">選 手 </t>
    </r>
    <r>
      <rPr>
        <sz val="11"/>
        <color theme="1"/>
        <rFont val="ＭＳ Ｐゴシック"/>
        <family val="1"/>
        <charset val="128"/>
      </rPr>
      <t>9</t>
    </r>
    <rPh sb="0" eb="1">
      <t>セン</t>
    </rPh>
    <rPh sb="2" eb="3">
      <t>テ</t>
    </rPh>
    <phoneticPr fontId="1"/>
  </si>
  <si>
    <r>
      <t xml:space="preserve">選 手 </t>
    </r>
    <r>
      <rPr>
        <sz val="11"/>
        <color theme="1"/>
        <rFont val="ＭＳ Ｐゴシック"/>
        <family val="1"/>
        <charset val="128"/>
      </rPr>
      <t>10</t>
    </r>
    <rPh sb="0" eb="1">
      <t>セン</t>
    </rPh>
    <rPh sb="2" eb="3">
      <t>テ</t>
    </rPh>
    <phoneticPr fontId="1"/>
  </si>
  <si>
    <r>
      <t>選 手</t>
    </r>
    <r>
      <rPr>
        <sz val="11"/>
        <color theme="1"/>
        <rFont val="ＭＳ Ｐゴシック"/>
        <family val="1"/>
        <charset val="128"/>
      </rPr>
      <t>10</t>
    </r>
    <rPh sb="0" eb="1">
      <t>セン</t>
    </rPh>
    <rPh sb="2" eb="3">
      <t>テ</t>
    </rPh>
    <phoneticPr fontId="1"/>
  </si>
  <si>
    <r>
      <t>※JTTA PARKの登録システムで、</t>
    </r>
    <r>
      <rPr>
        <b/>
        <sz val="14"/>
        <rFont val="ＭＳ Ｐゴシック"/>
        <family val="3"/>
        <charset val="128"/>
      </rPr>
      <t>「個人会員一覧Excel」</t>
    </r>
    <r>
      <rPr>
        <b/>
        <sz val="14"/>
        <color rgb="FFFF3300"/>
        <rFont val="ＭＳ Ｐゴシック"/>
        <family val="3"/>
        <charset val="128"/>
      </rPr>
      <t>をダウンロードして</t>
    </r>
    <r>
      <rPr>
        <b/>
        <sz val="14"/>
        <rFont val="ＭＳ Ｐゴシック"/>
        <family val="3"/>
        <charset val="128"/>
      </rPr>
      <t>「会員ＩＤ」</t>
    </r>
    <r>
      <rPr>
        <b/>
        <sz val="14"/>
        <color rgb="FFFF3300"/>
        <rFont val="ＭＳ Ｐゴシック"/>
        <family val="3"/>
        <charset val="128"/>
      </rPr>
      <t>から後を、この表にコピーして貼り付けて下さい。この表に手入力して頂いてもかまいません。</t>
    </r>
    <rPh sb="11" eb="13">
      <t>トウロク</t>
    </rPh>
    <rPh sb="20" eb="22">
      <t>コジン</t>
    </rPh>
    <rPh sb="22" eb="24">
      <t>カイイン</t>
    </rPh>
    <rPh sb="24" eb="26">
      <t>イチラン</t>
    </rPh>
    <rPh sb="42" eb="44">
      <t>カイイン</t>
    </rPh>
    <rPh sb="49" eb="50">
      <t>アト</t>
    </rPh>
    <rPh sb="54" eb="55">
      <t>ヒョウ</t>
    </rPh>
    <rPh sb="61" eb="62">
      <t>ハ</t>
    </rPh>
    <rPh sb="63" eb="64">
      <t>ツ</t>
    </rPh>
    <rPh sb="66" eb="67">
      <t>クダ</t>
    </rPh>
    <rPh sb="72" eb="73">
      <t>ヒョウ</t>
    </rPh>
    <rPh sb="74" eb="75">
      <t>テ</t>
    </rPh>
    <rPh sb="75" eb="77">
      <t>ニュウリョク</t>
    </rPh>
    <rPh sb="79" eb="80">
      <t>イタダ</t>
    </rPh>
    <phoneticPr fontId="14"/>
  </si>
  <si>
    <t>所属区分2(*)</t>
  </si>
  <si>
    <t>加入申請日</t>
  </si>
  <si>
    <t>学年</t>
  </si>
  <si>
    <t>住所区分(チーム登録用)</t>
  </si>
  <si>
    <t>郵便番号(チーム登録用)</t>
  </si>
  <si>
    <t>旧氏活動時の現氏</t>
  </si>
  <si>
    <t>旧氏活動時の現氏カナ</t>
  </si>
  <si>
    <t>漢字説明欄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</si>
</sst>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_);[Red]\(0\)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ＤＨＰ平成明朝体W3"/>
      <family val="1"/>
      <charset val="128"/>
    </font>
    <font>
      <sz val="11"/>
      <color theme="1"/>
      <name val="ＤＨＰ平成明朝体W3"/>
      <family val="1"/>
      <charset val="128"/>
    </font>
    <font>
      <sz val="8"/>
      <color theme="1"/>
      <name val="ＤＨＰ平成明朝体W3"/>
      <family val="1"/>
      <charset val="128"/>
    </font>
    <font>
      <sz val="12"/>
      <color theme="1"/>
      <name val="ＤＨＰ平成明朝体W3"/>
      <family val="1"/>
      <charset val="128"/>
    </font>
    <font>
      <sz val="9"/>
      <color theme="1"/>
      <name val="ＤＨＰ平成明朝体W3"/>
      <family val="1"/>
      <charset val="128"/>
    </font>
    <font>
      <sz val="10"/>
      <color theme="1"/>
      <name val="ＤＨＰ平成明朝体W3"/>
      <family val="1"/>
      <charset val="128"/>
    </font>
    <font>
      <sz val="16"/>
      <color theme="1"/>
      <name val="ＤＨＰ平成明朝体W3"/>
      <family val="1"/>
      <charset val="128"/>
    </font>
    <font>
      <sz val="18"/>
      <color theme="1"/>
      <name val="ＤＨＰ平成明朝体W3"/>
      <family val="1"/>
      <charset val="128"/>
    </font>
    <font>
      <sz val="20"/>
      <color theme="1"/>
      <name val="ＤＨＰ平成明朝体W3"/>
      <family val="1"/>
      <charset val="128"/>
    </font>
    <font>
      <sz val="10"/>
      <name val="ＭＳ Ｐゴシック"/>
      <family val="3"/>
      <charset val="128"/>
    </font>
    <font>
      <b/>
      <sz val="14"/>
      <color rgb="FFFF33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3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color theme="1"/>
      <name val="ＤＨＰ平成明朝体W3"/>
      <family val="1"/>
      <charset val="128"/>
    </font>
    <font>
      <sz val="12"/>
      <name val="ＤＨＰ平成明朝体W3"/>
      <family val="1"/>
      <charset val="128"/>
    </font>
    <font>
      <sz val="16"/>
      <color rgb="FFFF0000"/>
      <name val="HGS創英角ﾎﾟｯﾌﾟ体"/>
      <family val="3"/>
      <charset val="128"/>
    </font>
    <font>
      <sz val="11"/>
      <color rgb="FF0070C0"/>
      <name val="BIZ UDPゴシック"/>
      <family val="3"/>
      <charset val="128"/>
    </font>
    <font>
      <sz val="11"/>
      <color theme="1"/>
      <name val="ＭＳ Ｐゴシック"/>
      <family val="1"/>
      <charset val="128"/>
    </font>
    <font>
      <sz val="20"/>
      <color theme="1"/>
      <name val="ＭＳ Ｐゴシック"/>
      <family val="1"/>
      <charset val="128"/>
    </font>
    <font>
      <sz val="18"/>
      <color theme="1"/>
      <name val="ＭＳ Ｐゴシック"/>
      <family val="1"/>
      <charset val="128"/>
    </font>
    <font>
      <sz val="14"/>
      <color theme="1"/>
      <name val="ＭＳ Ｐゴシック"/>
      <family val="1"/>
      <charset val="128"/>
    </font>
    <font>
      <sz val="16"/>
      <color theme="1"/>
      <name val="ＭＳ Ｐゴシック"/>
      <family val="1"/>
      <charset val="128"/>
    </font>
    <font>
      <sz val="11"/>
      <color theme="1"/>
      <name val="游ゴシック"/>
      <family val="1"/>
      <charset val="128"/>
    </font>
    <font>
      <sz val="14"/>
      <color theme="1"/>
      <name val="游ゴシック"/>
      <family val="1"/>
      <charset val="128"/>
    </font>
    <font>
      <sz val="1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20" fillId="0" borderId="0"/>
    <xf numFmtId="49" fontId="21" fillId="0" borderId="20">
      <alignment horizontal="center" vertical="center"/>
    </xf>
    <xf numFmtId="0" fontId="34" fillId="0" borderId="0"/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Alignment="1"/>
    <xf numFmtId="0" fontId="0" fillId="0" borderId="21" xfId="0" applyBorder="1" applyAlignment="1">
      <alignment horizontal="center" vertical="center" wrapText="1"/>
    </xf>
    <xf numFmtId="0" fontId="11" fillId="0" borderId="2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11" fillId="0" borderId="1" xfId="1" applyFont="1" applyBorder="1" applyProtection="1">
      <protection locked="0"/>
    </xf>
    <xf numFmtId="14" fontId="11" fillId="0" borderId="1" xfId="1" applyNumberFormat="1" applyFont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1" xfId="0" applyNumberForma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49" fontId="0" fillId="0" borderId="1" xfId="2" applyFont="1" applyBorder="1">
      <alignment horizontal="center" vertical="center"/>
    </xf>
    <xf numFmtId="0" fontId="0" fillId="0" borderId="20" xfId="2" applyNumberFormat="1" applyFo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shrinkToFit="1"/>
    </xf>
    <xf numFmtId="0" fontId="2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2" xfId="0" quotePrefix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18" xfId="0" applyFont="1" applyBorder="1">
      <alignment vertical="center"/>
    </xf>
    <xf numFmtId="0" fontId="26" fillId="0" borderId="1" xfId="0" applyFont="1" applyBorder="1">
      <alignment vertical="center"/>
    </xf>
    <xf numFmtId="0" fontId="26" fillId="0" borderId="18" xfId="0" applyFont="1" applyBorder="1">
      <alignment vertical="center"/>
    </xf>
    <xf numFmtId="0" fontId="26" fillId="0" borderId="20" xfId="0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58" fontId="3" fillId="0" borderId="0" xfId="0" applyNumberFormat="1" applyFont="1">
      <alignment vertical="center"/>
    </xf>
    <xf numFmtId="0" fontId="25" fillId="0" borderId="0" xfId="0" applyFont="1">
      <alignment vertical="center"/>
    </xf>
    <xf numFmtId="49" fontId="29" fillId="3" borderId="21" xfId="0" applyNumberFormat="1" applyFont="1" applyFill="1" applyBorder="1" applyAlignment="1">
      <alignment horizontal="center" vertical="center"/>
    </xf>
    <xf numFmtId="49" fontId="31" fillId="3" borderId="22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4" fillId="0" borderId="27" xfId="3" applyBorder="1"/>
    <xf numFmtId="177" fontId="11" fillId="0" borderId="1" xfId="1" applyNumberFormat="1" applyFont="1" applyBorder="1" applyAlignment="1">
      <alignment horizontal="center"/>
    </xf>
    <xf numFmtId="0" fontId="3" fillId="0" borderId="14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 indent="1"/>
    </xf>
    <xf numFmtId="0" fontId="23" fillId="0" borderId="25" xfId="0" applyFont="1" applyBorder="1" applyAlignment="1">
      <alignment horizontal="left" vertical="center" indent="1"/>
    </xf>
    <xf numFmtId="0" fontId="23" fillId="0" borderId="26" xfId="0" applyFont="1" applyBorder="1" applyAlignment="1">
      <alignment horizontal="left" vertical="center" indent="1"/>
    </xf>
    <xf numFmtId="0" fontId="23" fillId="0" borderId="11" xfId="0" applyFont="1" applyBorder="1" applyAlignment="1">
      <alignment horizontal="left" vertical="center" indent="1"/>
    </xf>
    <xf numFmtId="0" fontId="23" fillId="0" borderId="12" xfId="0" applyFont="1" applyBorder="1" applyAlignment="1">
      <alignment horizontal="left" vertical="center" indent="1"/>
    </xf>
    <xf numFmtId="0" fontId="23" fillId="0" borderId="13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49" fontId="27" fillId="3" borderId="18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49" fontId="28" fillId="3" borderId="12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left" vertical="center"/>
    </xf>
    <xf numFmtId="176" fontId="2" fillId="3" borderId="1" xfId="0" applyNumberFormat="1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center" vertical="center"/>
    </xf>
    <xf numFmtId="58" fontId="3" fillId="0" borderId="0" xfId="0" applyNumberFormat="1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</cellXfs>
  <cellStyles count="4">
    <cellStyle name="スタイル 1" xfId="2" xr:uid="{33093977-E082-4490-ABF0-FF274311D31C}"/>
    <cellStyle name="標準" xfId="0" builtinId="0"/>
    <cellStyle name="標準 2" xfId="1" xr:uid="{891FFC13-98CF-485E-B9AF-722C971C4B7B}"/>
    <cellStyle name="標準 3" xfId="3" xr:uid="{2B2411DC-1DAD-4A90-AE45-83AD061114D5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10</xdr:row>
      <xdr:rowOff>12700</xdr:rowOff>
    </xdr:from>
    <xdr:to>
      <xdr:col>29</xdr:col>
      <xdr:colOff>177800</xdr:colOff>
      <xdr:row>13</xdr:row>
      <xdr:rowOff>25400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CDDB86C-5310-CA56-0C4C-509FF9392BB9}"/>
            </a:ext>
          </a:extLst>
        </xdr:cNvPr>
        <xdr:cNvSpPr/>
      </xdr:nvSpPr>
      <xdr:spPr>
        <a:xfrm>
          <a:off x="12966700" y="2800350"/>
          <a:ext cx="1390650" cy="654050"/>
        </a:xfrm>
        <a:prstGeom prst="wedgeRoundRectCallout">
          <a:avLst>
            <a:gd name="adj1" fmla="val -77976"/>
            <a:gd name="adj2" fmla="val 79976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出場種目に「</a:t>
          </a:r>
          <a:r>
            <a:rPr kumimoji="1" lang="en-US" altLang="ja-JP" sz="11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1</a:t>
          </a:r>
          <a:r>
            <a:rPr kumimoji="1" lang="ja-JP" altLang="en-US" sz="11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」を入力して下さい。</a:t>
          </a:r>
        </a:p>
      </xdr:txBody>
    </xdr:sp>
    <xdr:clientData/>
  </xdr:twoCellAnchor>
  <xdr:twoCellAnchor>
    <xdr:from>
      <xdr:col>25</xdr:col>
      <xdr:colOff>25400</xdr:colOff>
      <xdr:row>2</xdr:row>
      <xdr:rowOff>196850</xdr:rowOff>
    </xdr:from>
    <xdr:to>
      <xdr:col>29</xdr:col>
      <xdr:colOff>146050</xdr:colOff>
      <xdr:row>7</xdr:row>
      <xdr:rowOff>374650</xdr:rowOff>
    </xdr:to>
    <xdr:sp macro="" textlink="">
      <xdr:nvSpPr>
        <xdr:cNvPr id="3" name="思考の吹き出し: 雲形 2">
          <a:extLst>
            <a:ext uri="{FF2B5EF4-FFF2-40B4-BE49-F238E27FC236}">
              <a16:creationId xmlns:a16="http://schemas.microsoft.com/office/drawing/2014/main" id="{4BAA289D-458E-0F55-B0CC-607E8E3C4009}"/>
            </a:ext>
          </a:extLst>
        </xdr:cNvPr>
        <xdr:cNvSpPr/>
      </xdr:nvSpPr>
      <xdr:spPr>
        <a:xfrm>
          <a:off x="11309350" y="717550"/>
          <a:ext cx="2806700" cy="1149350"/>
        </a:xfrm>
        <a:prstGeom prst="cloudCallout">
          <a:avLst>
            <a:gd name="adj1" fmla="val -79706"/>
            <a:gd name="adj2" fmla="val 37500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黄色の枠の中に</a:t>
          </a:r>
          <a:endParaRPr kumimoji="1" lang="en-US" altLang="ja-JP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入力して下さいね。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6D1F0-62A4-44BB-896B-AB3F05884A10}">
  <sheetPr codeName="Sheet1"/>
  <dimension ref="A1:AC54"/>
  <sheetViews>
    <sheetView tabSelected="1" workbookViewId="0">
      <selection activeCell="S5" sqref="S5"/>
    </sheetView>
  </sheetViews>
  <sheetFormatPr defaultRowHeight="14.5"/>
  <cols>
    <col min="1" max="1" width="1.4140625" style="13" customWidth="1"/>
    <col min="2" max="3" width="5.1640625" style="1" customWidth="1"/>
    <col min="4" max="9" width="6.33203125" style="1" customWidth="1"/>
    <col min="10" max="17" width="5.1640625" style="1" customWidth="1"/>
    <col min="18" max="18" width="4.6640625" style="1" customWidth="1"/>
    <col min="19" max="21" width="8.33203125" style="1" customWidth="1"/>
    <col min="22" max="22" width="5.1640625" style="1" customWidth="1"/>
    <col min="23" max="23" width="8.33203125" style="1" customWidth="1"/>
    <col min="24" max="24" width="5.1640625" style="1" customWidth="1"/>
    <col min="25" max="28" width="8.6640625" style="1"/>
    <col min="29" max="29" width="9.25" style="1" customWidth="1"/>
    <col min="30" max="16384" width="8.6640625" style="1"/>
  </cols>
  <sheetData>
    <row r="1" spans="1:29" ht="20.5" customHeight="1">
      <c r="B1" s="83" t="s">
        <v>84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29" ht="20.5" customHeight="1">
      <c r="B2" s="83" t="s">
        <v>83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29" ht="20.5" customHeight="1">
      <c r="B3" s="83" t="s">
        <v>32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S3" s="60" t="s">
        <v>80</v>
      </c>
      <c r="T3" s="60"/>
    </row>
    <row r="4" spans="1:29" ht="4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9" ht="21.5" customHeight="1">
      <c r="B5" s="83" t="str">
        <f>IF(S5=1,"男　子",IF(S5=2,"女　子",""))</f>
        <v/>
      </c>
      <c r="C5" s="83"/>
      <c r="D5" s="8"/>
      <c r="E5" s="8"/>
      <c r="S5" s="56"/>
      <c r="T5" s="1" t="s">
        <v>35</v>
      </c>
    </row>
    <row r="6" spans="1:29" ht="4.5" customHeight="1"/>
    <row r="7" spans="1:29" ht="18" customHeight="1">
      <c r="B7" s="98" t="s">
        <v>34</v>
      </c>
      <c r="C7" s="98"/>
      <c r="D7" s="98"/>
      <c r="E7" s="101">
        <f>U7</f>
        <v>0</v>
      </c>
      <c r="F7" s="102"/>
      <c r="G7" s="102"/>
      <c r="H7" s="102"/>
      <c r="I7" s="103"/>
      <c r="J7" s="99" t="s">
        <v>5</v>
      </c>
      <c r="K7" s="99"/>
      <c r="L7" s="86" t="s">
        <v>6</v>
      </c>
      <c r="M7" s="100" t="str">
        <f>U13&amp;"－"&amp;W13&amp;"－"&amp;Y13</f>
        <v>－－</v>
      </c>
      <c r="N7" s="100"/>
      <c r="O7" s="100"/>
      <c r="P7" s="100"/>
      <c r="Q7" s="100"/>
      <c r="S7" s="11" t="s">
        <v>36</v>
      </c>
      <c r="T7" s="12"/>
      <c r="U7" s="89"/>
      <c r="V7" s="90"/>
      <c r="W7" s="90"/>
      <c r="X7" s="91"/>
    </row>
    <row r="8" spans="1:29" ht="35.5" customHeight="1">
      <c r="B8" s="98"/>
      <c r="C8" s="98"/>
      <c r="D8" s="98"/>
      <c r="E8" s="9" t="str">
        <f>MID($U$8,1,1)</f>
        <v/>
      </c>
      <c r="F8" s="10" t="str">
        <f>MID($U$8,2,1)</f>
        <v/>
      </c>
      <c r="G8" s="10" t="str">
        <f>MID($U$8,3,1)</f>
        <v/>
      </c>
      <c r="H8" s="10" t="str">
        <f>MID($U$8,4,1)</f>
        <v/>
      </c>
      <c r="I8" s="5" t="str">
        <f>MID($U$8,5,1)</f>
        <v/>
      </c>
      <c r="J8" s="99"/>
      <c r="K8" s="99"/>
      <c r="L8" s="86"/>
      <c r="M8" s="100"/>
      <c r="N8" s="100"/>
      <c r="O8" s="100"/>
      <c r="P8" s="100"/>
      <c r="Q8" s="100"/>
      <c r="S8" s="95" t="s">
        <v>38</v>
      </c>
      <c r="T8" s="96"/>
      <c r="U8" s="92"/>
      <c r="V8" s="93"/>
      <c r="W8" s="93"/>
      <c r="X8" s="94"/>
    </row>
    <row r="9" spans="1:29">
      <c r="B9" s="76" t="s">
        <v>3</v>
      </c>
      <c r="C9" s="76"/>
      <c r="D9" s="76"/>
      <c r="E9" s="84" t="str">
        <f>"　〒"&amp;U10&amp;"-"&amp;W10</f>
        <v>　〒-</v>
      </c>
      <c r="F9" s="85"/>
      <c r="G9" s="85"/>
      <c r="H9" s="16"/>
      <c r="I9" s="16"/>
      <c r="J9" s="16"/>
      <c r="K9" s="16"/>
      <c r="L9" s="16"/>
      <c r="M9" s="16"/>
      <c r="N9" s="16"/>
      <c r="O9" s="16"/>
      <c r="P9" s="16"/>
      <c r="Q9" s="15"/>
      <c r="T9" s="12"/>
    </row>
    <row r="10" spans="1:29" ht="35.5" customHeight="1">
      <c r="B10" s="76"/>
      <c r="C10" s="76"/>
      <c r="D10" s="76"/>
      <c r="E10" s="104">
        <f>U11</f>
        <v>0</v>
      </c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S10" s="97" t="s">
        <v>37</v>
      </c>
      <c r="T10" s="97"/>
      <c r="U10" s="57"/>
      <c r="V10" s="50" t="s">
        <v>72</v>
      </c>
      <c r="W10" s="61"/>
    </row>
    <row r="11" spans="1:29" ht="7.5" customHeight="1">
      <c r="S11" s="86" t="s">
        <v>39</v>
      </c>
      <c r="T11" s="86"/>
      <c r="U11" s="108"/>
      <c r="V11" s="109"/>
      <c r="W11" s="109"/>
      <c r="X11" s="109"/>
      <c r="Y11" s="109"/>
      <c r="Z11" s="109"/>
      <c r="AA11" s="109"/>
    </row>
    <row r="12" spans="1:29" ht="13.5" customHeight="1">
      <c r="B12" s="86" t="s">
        <v>8</v>
      </c>
      <c r="C12" s="86"/>
      <c r="D12" s="110" t="s">
        <v>24</v>
      </c>
      <c r="E12" s="111"/>
      <c r="F12" s="111"/>
      <c r="G12" s="111"/>
      <c r="H12" s="111"/>
      <c r="I12" s="112"/>
      <c r="J12" s="86" t="s">
        <v>9</v>
      </c>
      <c r="K12" s="86" t="s">
        <v>10</v>
      </c>
      <c r="L12" s="86" t="s">
        <v>81</v>
      </c>
      <c r="M12" s="86"/>
      <c r="N12" s="86"/>
      <c r="O12" s="86"/>
      <c r="P12" s="86"/>
      <c r="Q12" s="86"/>
      <c r="S12" s="86"/>
      <c r="T12" s="86"/>
      <c r="U12" s="109"/>
      <c r="V12" s="109"/>
      <c r="W12" s="109"/>
      <c r="X12" s="109"/>
      <c r="Y12" s="109"/>
      <c r="Z12" s="109"/>
      <c r="AA12" s="109"/>
    </row>
    <row r="13" spans="1:29" ht="22.5" customHeight="1">
      <c r="B13" s="86"/>
      <c r="C13" s="86"/>
      <c r="D13" s="113" t="s">
        <v>23</v>
      </c>
      <c r="E13" s="114"/>
      <c r="F13" s="114"/>
      <c r="G13" s="114"/>
      <c r="H13" s="114"/>
      <c r="I13" s="115"/>
      <c r="J13" s="86"/>
      <c r="K13" s="86"/>
      <c r="L13" s="86"/>
      <c r="M13" s="86"/>
      <c r="N13" s="86"/>
      <c r="O13" s="86"/>
      <c r="P13" s="86"/>
      <c r="Q13" s="86"/>
      <c r="S13" s="107" t="s">
        <v>40</v>
      </c>
      <c r="T13" s="107"/>
      <c r="U13" s="62"/>
      <c r="V13" s="49" t="s">
        <v>72</v>
      </c>
      <c r="W13" s="62"/>
      <c r="X13" s="49" t="s">
        <v>72</v>
      </c>
      <c r="Y13" s="62"/>
    </row>
    <row r="14" spans="1:29" ht="15.5" customHeight="1">
      <c r="A14" s="47"/>
      <c r="B14" s="86" t="s">
        <v>33</v>
      </c>
      <c r="C14" s="86"/>
      <c r="D14" s="71" t="str">
        <f>IFERROR((VLOOKUP(S16,登録データのコピー!$B$6:$Y$90,4)),"")</f>
        <v/>
      </c>
      <c r="E14" s="72"/>
      <c r="F14" s="72"/>
      <c r="G14" s="72"/>
      <c r="H14" s="72"/>
      <c r="I14" s="73"/>
      <c r="J14" s="88"/>
      <c r="K14" s="88"/>
      <c r="L14" s="87"/>
      <c r="M14" s="87"/>
      <c r="N14" s="87"/>
      <c r="O14" s="87"/>
      <c r="P14" s="87"/>
      <c r="Q14" s="87"/>
      <c r="S14" s="12"/>
      <c r="T14" s="12"/>
    </row>
    <row r="15" spans="1:29" ht="15.5" customHeight="1">
      <c r="A15" s="47"/>
      <c r="B15" s="86"/>
      <c r="C15" s="86"/>
      <c r="D15" s="77" t="str">
        <f>IFERROR((VLOOKUP(S16,登録データのコピー!$B$6:$Y$90,3)),"")</f>
        <v/>
      </c>
      <c r="E15" s="78"/>
      <c r="F15" s="78"/>
      <c r="G15" s="78"/>
      <c r="H15" s="78"/>
      <c r="I15" s="79"/>
      <c r="J15" s="88"/>
      <c r="K15" s="88"/>
      <c r="L15" s="87"/>
      <c r="M15" s="87"/>
      <c r="N15" s="87"/>
      <c r="O15" s="87"/>
      <c r="P15" s="87"/>
      <c r="Q15" s="87"/>
      <c r="S15" s="53" t="s">
        <v>73</v>
      </c>
      <c r="T15" s="53"/>
      <c r="U15" s="54" t="s">
        <v>65</v>
      </c>
      <c r="V15" s="55"/>
      <c r="W15" s="54" t="s">
        <v>66</v>
      </c>
      <c r="X15" s="55"/>
      <c r="Y15" s="53" t="s">
        <v>67</v>
      </c>
      <c r="Z15" s="53" t="s">
        <v>68</v>
      </c>
      <c r="AA15" s="53" t="s">
        <v>69</v>
      </c>
      <c r="AB15" s="53" t="s">
        <v>70</v>
      </c>
      <c r="AC15" s="53" t="s">
        <v>71</v>
      </c>
    </row>
    <row r="16" spans="1:29" ht="15.5" customHeight="1">
      <c r="A16" s="47"/>
      <c r="B16" s="86"/>
      <c r="C16" s="86"/>
      <c r="D16" s="80" t="str">
        <f>IFERROR((VLOOKUP(S18,登録データのコピー!$B$6:$Y$90,4)),"")</f>
        <v/>
      </c>
      <c r="E16" s="81"/>
      <c r="F16" s="81"/>
      <c r="G16" s="81"/>
      <c r="H16" s="81"/>
      <c r="I16" s="82"/>
      <c r="J16" s="88"/>
      <c r="K16" s="88"/>
      <c r="L16" s="87"/>
      <c r="M16" s="87"/>
      <c r="N16" s="87"/>
      <c r="O16" s="87"/>
      <c r="P16" s="87"/>
      <c r="Q16" s="87"/>
      <c r="S16" s="56"/>
      <c r="T16" s="14" t="s">
        <v>41</v>
      </c>
      <c r="U16" s="52" t="e">
        <f>VLOOKUP(S16,登録データのコピー!$B$6:$Y$90,3)</f>
        <v>#N/A</v>
      </c>
      <c r="V16" s="51"/>
      <c r="W16" s="52" t="e">
        <f>VLOOKUP(S16,登録データのコピー!$B$6:$Y$90,4)</f>
        <v>#N/A</v>
      </c>
      <c r="X16" s="51"/>
      <c r="Y16" s="64"/>
      <c r="Z16" s="14" t="e">
        <f>VLOOKUP(S16,登録データのコピー!$B$6:$Y$90,8)</f>
        <v>#N/A</v>
      </c>
      <c r="AA16" s="63"/>
      <c r="AB16" s="63"/>
      <c r="AC16" s="63"/>
    </row>
    <row r="17" spans="1:29" ht="15.5" customHeight="1">
      <c r="A17" s="47"/>
      <c r="B17" s="86" t="s">
        <v>15</v>
      </c>
      <c r="C17" s="86"/>
      <c r="D17" s="71" t="str">
        <f>IFERROR((VLOOKUP(S17,登録データのコピー!$B$6:$Y$90,4)),"")</f>
        <v/>
      </c>
      <c r="E17" s="72"/>
      <c r="F17" s="72"/>
      <c r="G17" s="72"/>
      <c r="H17" s="72"/>
      <c r="I17" s="73"/>
      <c r="J17" s="74" t="str">
        <f>IFERROR(VLOOKUP(S17,登録データのコピー!$B$6:$Y$90,24),"")</f>
        <v/>
      </c>
      <c r="K17" s="74" t="str">
        <f>IFERROR(VLOOKUP(S17,登録データのコピー!$B$6:$Y$90,8),"")</f>
        <v/>
      </c>
      <c r="L17" s="76" t="str">
        <f>IF(AA17=1,"学校対抗","")</f>
        <v/>
      </c>
      <c r="M17" s="76"/>
      <c r="N17" s="76" t="str">
        <f>IF(AB17=1,"ダブルス","")</f>
        <v/>
      </c>
      <c r="O17" s="76"/>
      <c r="P17" s="76" t="str">
        <f>IF(AC17=1,"シングルス","")</f>
        <v/>
      </c>
      <c r="Q17" s="76"/>
      <c r="S17" s="56"/>
      <c r="T17" s="14" t="s">
        <v>57</v>
      </c>
      <c r="U17" s="52" t="e">
        <f>VLOOKUP(S17,登録データのコピー!$B$6:$Y$90,3)</f>
        <v>#N/A</v>
      </c>
      <c r="V17" s="51"/>
      <c r="W17" s="52" t="e">
        <f>VLOOKUP(S17,登録データのコピー!$B$6:$Y$90,4)</f>
        <v>#N/A</v>
      </c>
      <c r="X17" s="51"/>
      <c r="Y17" s="14" t="e">
        <f>VLOOKUP(S17,登録データのコピー!$B$6:$Y$90,24)</f>
        <v>#N/A</v>
      </c>
      <c r="Z17" s="14" t="e">
        <f>VLOOKUP(S17,登録データのコピー!$B$6:$Y$90,8)</f>
        <v>#N/A</v>
      </c>
      <c r="AA17" s="58"/>
      <c r="AB17" s="58"/>
      <c r="AC17" s="58"/>
    </row>
    <row r="18" spans="1:29" ht="15.5" customHeight="1">
      <c r="A18" s="47"/>
      <c r="B18" s="86"/>
      <c r="C18" s="86"/>
      <c r="D18" s="77" t="str">
        <f>IFERROR((VLOOKUP(S17,登録データのコピー!$B$6:$Y$90,3)),"")</f>
        <v/>
      </c>
      <c r="E18" s="78"/>
      <c r="F18" s="78"/>
      <c r="G18" s="78"/>
      <c r="H18" s="78"/>
      <c r="I18" s="79"/>
      <c r="J18" s="74"/>
      <c r="K18" s="74"/>
      <c r="L18" s="76"/>
      <c r="M18" s="76"/>
      <c r="N18" s="76"/>
      <c r="O18" s="76"/>
      <c r="P18" s="76"/>
      <c r="Q18" s="76"/>
      <c r="S18" s="56"/>
      <c r="T18" s="14" t="s">
        <v>58</v>
      </c>
      <c r="U18" s="52" t="e">
        <f>VLOOKUP(S18,登録データのコピー!$B$6:$Y$90,3)</f>
        <v>#N/A</v>
      </c>
      <c r="V18" s="51"/>
      <c r="W18" s="52" t="e">
        <f>VLOOKUP(S18,登録データのコピー!$B$6:$Y$90,4)</f>
        <v>#N/A</v>
      </c>
      <c r="X18" s="51"/>
      <c r="Y18" s="14" t="e">
        <f>VLOOKUP(S18,登録データのコピー!$B$6:$Y$90,24)</f>
        <v>#N/A</v>
      </c>
      <c r="Z18" s="14" t="e">
        <f>VLOOKUP(S18,登録データのコピー!$B$6:$Y$90,8)</f>
        <v>#N/A</v>
      </c>
      <c r="AA18" s="58"/>
      <c r="AB18" s="58"/>
      <c r="AC18" s="58"/>
    </row>
    <row r="19" spans="1:29" ht="15.5" customHeight="1">
      <c r="A19" s="47"/>
      <c r="B19" s="86"/>
      <c r="C19" s="86"/>
      <c r="D19" s="80" t="str">
        <f>IFERROR((VLOOKUP(S21,登録データのコピー!$B$6:$Y$90,4)),"")</f>
        <v/>
      </c>
      <c r="E19" s="81"/>
      <c r="F19" s="81"/>
      <c r="G19" s="81"/>
      <c r="H19" s="81"/>
      <c r="I19" s="82"/>
      <c r="J19" s="74"/>
      <c r="K19" s="74"/>
      <c r="L19" s="76"/>
      <c r="M19" s="76"/>
      <c r="N19" s="76"/>
      <c r="O19" s="76"/>
      <c r="P19" s="76"/>
      <c r="Q19" s="76"/>
      <c r="S19" s="56"/>
      <c r="T19" s="14" t="s">
        <v>59</v>
      </c>
      <c r="U19" s="52" t="e">
        <f>VLOOKUP(S19,登録データのコピー!$B$6:$Y$90,3)</f>
        <v>#N/A</v>
      </c>
      <c r="V19" s="51"/>
      <c r="W19" s="52" t="e">
        <f>VLOOKUP(S19,登録データのコピー!$B$6:$Y$90,4)</f>
        <v>#N/A</v>
      </c>
      <c r="X19" s="51"/>
      <c r="Y19" s="14" t="e">
        <f>VLOOKUP(S19,登録データのコピー!$B$6:$Y$90,24)</f>
        <v>#N/A</v>
      </c>
      <c r="Z19" s="14" t="e">
        <f>VLOOKUP(S19,登録データのコピー!$B$6:$Y$90,8)</f>
        <v>#N/A</v>
      </c>
      <c r="AA19" s="58"/>
      <c r="AB19" s="58"/>
      <c r="AC19" s="58"/>
    </row>
    <row r="20" spans="1:29" ht="15.5" customHeight="1">
      <c r="A20" s="47"/>
      <c r="B20" s="86" t="s">
        <v>16</v>
      </c>
      <c r="C20" s="86"/>
      <c r="D20" s="71" t="str">
        <f>IFERROR((VLOOKUP(S18,登録データのコピー!$B$6:$Y$90,4)),"")</f>
        <v/>
      </c>
      <c r="E20" s="72"/>
      <c r="F20" s="72"/>
      <c r="G20" s="72"/>
      <c r="H20" s="72"/>
      <c r="I20" s="73"/>
      <c r="J20" s="74" t="str">
        <f>IFERROR(VLOOKUP(S18,登録データのコピー!$B$6:$Y$90,24),"")</f>
        <v/>
      </c>
      <c r="K20" s="74" t="str">
        <f>IFERROR(VLOOKUP(S18,登録データのコピー!$B$6:$Y$90,8),"")</f>
        <v/>
      </c>
      <c r="L20" s="76" t="str">
        <f>IF(AA18=1,"学校対抗","")</f>
        <v/>
      </c>
      <c r="M20" s="76"/>
      <c r="N20" s="76" t="str">
        <f>IF(AB18=1,"ダブルス","")</f>
        <v/>
      </c>
      <c r="O20" s="76"/>
      <c r="P20" s="76" t="str">
        <f>IF(AC18=1,"シングルス","")</f>
        <v/>
      </c>
      <c r="Q20" s="76"/>
      <c r="S20" s="56"/>
      <c r="T20" s="14" t="s">
        <v>60</v>
      </c>
      <c r="U20" s="52" t="e">
        <f>VLOOKUP(S20,登録データのコピー!$B$6:$Y$90,3)</f>
        <v>#N/A</v>
      </c>
      <c r="V20" s="51"/>
      <c r="W20" s="52" t="e">
        <f>VLOOKUP(S20,登録データのコピー!$B$6:$Y$90,4)</f>
        <v>#N/A</v>
      </c>
      <c r="X20" s="51"/>
      <c r="Y20" s="14" t="e">
        <f>VLOOKUP(S20,登録データのコピー!$B$6:$Y$90,24)</f>
        <v>#N/A</v>
      </c>
      <c r="Z20" s="14" t="e">
        <f>VLOOKUP(S20,登録データのコピー!$B$6:$Y$90,8)</f>
        <v>#N/A</v>
      </c>
      <c r="AA20" s="58"/>
      <c r="AB20" s="58"/>
      <c r="AC20" s="58"/>
    </row>
    <row r="21" spans="1:29" ht="15.5" customHeight="1">
      <c r="A21" s="47"/>
      <c r="B21" s="86"/>
      <c r="C21" s="86"/>
      <c r="D21" s="77" t="str">
        <f>IFERROR((VLOOKUP(S18,登録データのコピー!$B$6:$Y$90,3)),"")</f>
        <v/>
      </c>
      <c r="E21" s="78"/>
      <c r="F21" s="78"/>
      <c r="G21" s="78"/>
      <c r="H21" s="78"/>
      <c r="I21" s="79"/>
      <c r="J21" s="74"/>
      <c r="K21" s="74"/>
      <c r="L21" s="76"/>
      <c r="M21" s="76"/>
      <c r="N21" s="76"/>
      <c r="O21" s="76"/>
      <c r="P21" s="76"/>
      <c r="Q21" s="76"/>
      <c r="S21" s="56"/>
      <c r="T21" s="14" t="s">
        <v>61</v>
      </c>
      <c r="U21" s="52" t="e">
        <f>VLOOKUP(S21,登録データのコピー!$B$6:$Y$90,3)</f>
        <v>#N/A</v>
      </c>
      <c r="V21" s="51"/>
      <c r="W21" s="52" t="e">
        <f>VLOOKUP(S21,登録データのコピー!$B$6:$Y$90,4)</f>
        <v>#N/A</v>
      </c>
      <c r="X21" s="51"/>
      <c r="Y21" s="14" t="e">
        <f>VLOOKUP(S21,登録データのコピー!$B$6:$Y$90,24)</f>
        <v>#N/A</v>
      </c>
      <c r="Z21" s="14" t="e">
        <f>VLOOKUP(S21,登録データのコピー!$B$6:$Y$90,8)</f>
        <v>#N/A</v>
      </c>
      <c r="AA21" s="58"/>
      <c r="AB21" s="58"/>
      <c r="AC21" s="58"/>
    </row>
    <row r="22" spans="1:29" ht="15.5" customHeight="1">
      <c r="A22" s="47"/>
      <c r="B22" s="86"/>
      <c r="C22" s="86"/>
      <c r="D22" s="80" t="str">
        <f>IFERROR((VLOOKUP(S24,登録データのコピー!$B$6:$Y$90,4)),"")</f>
        <v/>
      </c>
      <c r="E22" s="81"/>
      <c r="F22" s="81"/>
      <c r="G22" s="81"/>
      <c r="H22" s="81"/>
      <c r="I22" s="82"/>
      <c r="J22" s="74"/>
      <c r="K22" s="74"/>
      <c r="L22" s="76"/>
      <c r="M22" s="76"/>
      <c r="N22" s="76"/>
      <c r="O22" s="76"/>
      <c r="P22" s="76"/>
      <c r="Q22" s="76"/>
      <c r="S22" s="56"/>
      <c r="T22" s="14" t="s">
        <v>62</v>
      </c>
      <c r="U22" s="52" t="e">
        <f>VLOOKUP(S22,登録データのコピー!$B$6:$Y$90,3)</f>
        <v>#N/A</v>
      </c>
      <c r="V22" s="51"/>
      <c r="W22" s="52" t="e">
        <f>VLOOKUP(S22,登録データのコピー!$B$6:$Y$90,4)</f>
        <v>#N/A</v>
      </c>
      <c r="X22" s="51"/>
      <c r="Y22" s="14" t="e">
        <f>VLOOKUP(S22,登録データのコピー!$B$6:$Y$90,24)</f>
        <v>#N/A</v>
      </c>
      <c r="Z22" s="14" t="e">
        <f>VLOOKUP(S22,登録データのコピー!$B$6:$Y$90,8)</f>
        <v>#N/A</v>
      </c>
      <c r="AA22" s="58"/>
      <c r="AB22" s="58"/>
      <c r="AC22" s="58"/>
    </row>
    <row r="23" spans="1:29" ht="15.5" customHeight="1">
      <c r="A23" s="47"/>
      <c r="B23" s="86" t="s">
        <v>17</v>
      </c>
      <c r="C23" s="86"/>
      <c r="D23" s="71" t="str">
        <f>IFERROR((VLOOKUP(S19,登録データのコピー!$B$6:$Y$90,4)),"")</f>
        <v/>
      </c>
      <c r="E23" s="72"/>
      <c r="F23" s="72"/>
      <c r="G23" s="72"/>
      <c r="H23" s="72"/>
      <c r="I23" s="73"/>
      <c r="J23" s="74" t="str">
        <f>IFERROR(VLOOKUP(S19,登録データのコピー!$B$6:$Y$90,24),"")</f>
        <v/>
      </c>
      <c r="K23" s="74" t="str">
        <f>IFERROR(VLOOKUP(S19,登録データのコピー!$B$6:$Y$90,8),"")</f>
        <v/>
      </c>
      <c r="L23" s="76" t="str">
        <f>IF(AA19=1,"学校対抗","")</f>
        <v/>
      </c>
      <c r="M23" s="76"/>
      <c r="N23" s="76" t="str">
        <f>IF(AB19=1,"ダブルス","")</f>
        <v/>
      </c>
      <c r="O23" s="76"/>
      <c r="P23" s="76" t="str">
        <f>IF(AC19=1,"シングルス","")</f>
        <v/>
      </c>
      <c r="Q23" s="76"/>
      <c r="S23" s="56"/>
      <c r="T23" s="14" t="s">
        <v>63</v>
      </c>
      <c r="U23" s="52" t="e">
        <f>VLOOKUP(S23,登録データのコピー!$B$6:$Y$90,3)</f>
        <v>#N/A</v>
      </c>
      <c r="V23" s="51"/>
      <c r="W23" s="52" t="e">
        <f>VLOOKUP(S23,登録データのコピー!$B$6:$Y$90,4)</f>
        <v>#N/A</v>
      </c>
      <c r="X23" s="51"/>
      <c r="Y23" s="14" t="e">
        <f>VLOOKUP(S23,登録データのコピー!$B$6:$Y$90,24)</f>
        <v>#N/A</v>
      </c>
      <c r="Z23" s="14" t="e">
        <f>VLOOKUP(S23,登録データのコピー!$B$6:$Y$90,8)</f>
        <v>#N/A</v>
      </c>
      <c r="AA23" s="58"/>
      <c r="AB23" s="58"/>
      <c r="AC23" s="58"/>
    </row>
    <row r="24" spans="1:29" ht="15.5" customHeight="1">
      <c r="A24" s="47"/>
      <c r="B24" s="86"/>
      <c r="C24" s="86"/>
      <c r="D24" s="77" t="str">
        <f>IFERROR((VLOOKUP(S19,登録データのコピー!$B$6:$Y$90,3)),"")</f>
        <v/>
      </c>
      <c r="E24" s="78"/>
      <c r="F24" s="78"/>
      <c r="G24" s="78"/>
      <c r="H24" s="78"/>
      <c r="I24" s="79"/>
      <c r="J24" s="74"/>
      <c r="K24" s="74"/>
      <c r="L24" s="76"/>
      <c r="M24" s="76"/>
      <c r="N24" s="76"/>
      <c r="O24" s="76"/>
      <c r="P24" s="76"/>
      <c r="Q24" s="76"/>
      <c r="S24" s="56"/>
      <c r="T24" s="14" t="s">
        <v>64</v>
      </c>
      <c r="U24" s="52" t="e">
        <f>VLOOKUP(S24,登録データのコピー!$B$6:$Y$90,3)</f>
        <v>#N/A</v>
      </c>
      <c r="V24" s="51"/>
      <c r="W24" s="52" t="e">
        <f>VLOOKUP(S24,登録データのコピー!$B$6:$Y$90,4)</f>
        <v>#N/A</v>
      </c>
      <c r="X24" s="51"/>
      <c r="Y24" s="14" t="e">
        <f>VLOOKUP(S24,登録データのコピー!$B$6:$Y$90,24)</f>
        <v>#N/A</v>
      </c>
      <c r="Z24" s="14" t="e">
        <f>VLOOKUP(S24,登録データのコピー!$B$6:$Y$90,8)</f>
        <v>#N/A</v>
      </c>
      <c r="AA24" s="58"/>
      <c r="AB24" s="58"/>
      <c r="AC24" s="58"/>
    </row>
    <row r="25" spans="1:29" ht="15.5" customHeight="1">
      <c r="A25" s="47"/>
      <c r="B25" s="86"/>
      <c r="C25" s="86"/>
      <c r="D25" s="80" t="str">
        <f>IFERROR((VLOOKUP(S27,登録データのコピー!$B$6:$Y$90,4)),"")</f>
        <v/>
      </c>
      <c r="E25" s="81"/>
      <c r="F25" s="81"/>
      <c r="G25" s="81"/>
      <c r="H25" s="81"/>
      <c r="I25" s="82"/>
      <c r="J25" s="74"/>
      <c r="K25" s="74"/>
      <c r="L25" s="76"/>
      <c r="M25" s="76"/>
      <c r="N25" s="76"/>
      <c r="O25" s="76"/>
      <c r="P25" s="76"/>
      <c r="Q25" s="76"/>
      <c r="S25" s="56"/>
      <c r="T25" s="14" t="s">
        <v>86</v>
      </c>
      <c r="U25" s="52" t="e">
        <f>VLOOKUP(S25,登録データのコピー!$B$6:$Y$90,3)</f>
        <v>#N/A</v>
      </c>
      <c r="V25" s="51"/>
      <c r="W25" s="52" t="e">
        <f>VLOOKUP(S25,登録データのコピー!$B$6:$Y$90,4)</f>
        <v>#N/A</v>
      </c>
      <c r="X25" s="51"/>
      <c r="Y25" s="14" t="e">
        <f>VLOOKUP(S25,登録データのコピー!$B$6:$Y$90,24)</f>
        <v>#N/A</v>
      </c>
      <c r="Z25" s="14" t="e">
        <f>VLOOKUP(S25,登録データのコピー!$B$6:$Y$90,8)</f>
        <v>#N/A</v>
      </c>
      <c r="AA25" s="58"/>
      <c r="AB25" s="58"/>
      <c r="AC25" s="58"/>
    </row>
    <row r="26" spans="1:29" ht="15.5" customHeight="1">
      <c r="A26" s="47"/>
      <c r="B26" s="86" t="s">
        <v>18</v>
      </c>
      <c r="C26" s="86"/>
      <c r="D26" s="71" t="str">
        <f>IFERROR((VLOOKUP(S20,登録データのコピー!$B$6:$Y$90,4)),"")</f>
        <v/>
      </c>
      <c r="E26" s="72"/>
      <c r="F26" s="72"/>
      <c r="G26" s="72"/>
      <c r="H26" s="72"/>
      <c r="I26" s="73"/>
      <c r="J26" s="74" t="str">
        <f>IFERROR(VLOOKUP(S20,登録データのコピー!$B$6:$Y$90,24),"")</f>
        <v/>
      </c>
      <c r="K26" s="74" t="str">
        <f>IFERROR(VLOOKUP(S20,登録データのコピー!$B$6:$Y$90,8),"")</f>
        <v/>
      </c>
      <c r="L26" s="76" t="str">
        <f>IF(AA20=1,"学校対抗","")</f>
        <v/>
      </c>
      <c r="M26" s="76"/>
      <c r="N26" s="76" t="str">
        <f>IF(AB20=1,"ダブルス","")</f>
        <v/>
      </c>
      <c r="O26" s="76"/>
      <c r="P26" s="76" t="str">
        <f>IF(AC20=1,"シングルス","")</f>
        <v/>
      </c>
      <c r="Q26" s="76"/>
      <c r="S26" s="56"/>
      <c r="T26" s="14" t="s">
        <v>85</v>
      </c>
      <c r="U26" s="52" t="e">
        <f>VLOOKUP(S26,登録データのコピー!$B$6:$Y$90,3)</f>
        <v>#N/A</v>
      </c>
      <c r="V26" s="51"/>
      <c r="W26" s="52" t="e">
        <f>VLOOKUP(S26,登録データのコピー!$B$6:$Y$90,4)</f>
        <v>#N/A</v>
      </c>
      <c r="X26" s="51"/>
      <c r="Y26" s="14" t="e">
        <f>VLOOKUP(S26,登録データのコピー!$B$6:$Y$90,24)</f>
        <v>#N/A</v>
      </c>
      <c r="Z26" s="14" t="e">
        <f>VLOOKUP(S26,登録データのコピー!$B$6:$Y$90,8)</f>
        <v>#N/A</v>
      </c>
      <c r="AA26" s="58"/>
      <c r="AB26" s="58"/>
      <c r="AC26" s="58"/>
    </row>
    <row r="27" spans="1:29" ht="15.5" customHeight="1">
      <c r="A27" s="47"/>
      <c r="B27" s="86"/>
      <c r="C27" s="86"/>
      <c r="D27" s="77" t="str">
        <f>IFERROR((VLOOKUP(S20,登録データのコピー!$B$6:$Y$90,3)),"")</f>
        <v/>
      </c>
      <c r="E27" s="78"/>
      <c r="F27" s="78"/>
      <c r="G27" s="78"/>
      <c r="H27" s="78"/>
      <c r="I27" s="79"/>
      <c r="J27" s="74"/>
      <c r="K27" s="74"/>
      <c r="L27" s="76"/>
      <c r="M27" s="76"/>
      <c r="N27" s="76"/>
      <c r="O27" s="76"/>
      <c r="P27" s="76"/>
      <c r="Q27" s="76"/>
      <c r="T27" s="48"/>
    </row>
    <row r="28" spans="1:29" ht="15.5" customHeight="1">
      <c r="A28" s="47"/>
      <c r="B28" s="86"/>
      <c r="C28" s="86"/>
      <c r="D28" s="80" t="str">
        <f>IFERROR((VLOOKUP(S30,登録データのコピー!$B$6:$Y$90,4)),"")</f>
        <v/>
      </c>
      <c r="E28" s="81"/>
      <c r="F28" s="81"/>
      <c r="G28" s="81"/>
      <c r="H28" s="81"/>
      <c r="I28" s="82"/>
      <c r="J28" s="74"/>
      <c r="K28" s="74"/>
      <c r="L28" s="76"/>
      <c r="M28" s="76"/>
      <c r="N28" s="76"/>
      <c r="O28" s="76"/>
      <c r="P28" s="76"/>
      <c r="Q28" s="76"/>
      <c r="S28" s="118" t="s">
        <v>74</v>
      </c>
      <c r="T28" s="96"/>
      <c r="U28" s="116"/>
      <c r="V28" s="117"/>
      <c r="W28" s="117"/>
    </row>
    <row r="29" spans="1:29" ht="15.5" customHeight="1">
      <c r="A29" s="47"/>
      <c r="B29" s="86" t="s">
        <v>19</v>
      </c>
      <c r="C29" s="86"/>
      <c r="D29" s="71" t="str">
        <f>IFERROR((VLOOKUP(S21,登録データのコピー!$B$6:$Y$90,4)),"")</f>
        <v/>
      </c>
      <c r="E29" s="72"/>
      <c r="F29" s="72"/>
      <c r="G29" s="72"/>
      <c r="H29" s="72"/>
      <c r="I29" s="73"/>
      <c r="J29" s="74" t="str">
        <f>IFERROR(VLOOKUP(S21,登録データのコピー!$B$6:$Y$90,24),"")</f>
        <v/>
      </c>
      <c r="K29" s="74" t="str">
        <f>IFERROR(VLOOKUP(S21,登録データのコピー!$B$6:$Y$90,8),"")</f>
        <v/>
      </c>
      <c r="L29" s="76" t="str">
        <f>IF(AA21=1,"学校対抗","")</f>
        <v/>
      </c>
      <c r="M29" s="76"/>
      <c r="N29" s="76" t="str">
        <f>IF(AB21=1,"ダブルス","")</f>
        <v/>
      </c>
      <c r="O29" s="76"/>
      <c r="P29" s="76" t="str">
        <f>IF(AC21=1,"シングルス","")</f>
        <v/>
      </c>
      <c r="Q29" s="76"/>
      <c r="S29" s="1" t="s">
        <v>75</v>
      </c>
      <c r="T29" s="48"/>
    </row>
    <row r="30" spans="1:29" ht="15.5" customHeight="1">
      <c r="A30" s="47"/>
      <c r="B30" s="86"/>
      <c r="C30" s="86"/>
      <c r="D30" s="77" t="str">
        <f>IFERROR((VLOOKUP(S21,登録データのコピー!$B$6:$Y$90,3)),"")</f>
        <v/>
      </c>
      <c r="E30" s="78"/>
      <c r="F30" s="78"/>
      <c r="G30" s="78"/>
      <c r="H30" s="78"/>
      <c r="I30" s="79"/>
      <c r="J30" s="74"/>
      <c r="K30" s="74"/>
      <c r="L30" s="76"/>
      <c r="M30" s="76"/>
      <c r="N30" s="76"/>
      <c r="O30" s="76"/>
      <c r="P30" s="76"/>
      <c r="Q30" s="76"/>
      <c r="T30" s="48"/>
    </row>
    <row r="31" spans="1:29" ht="15.5" customHeight="1">
      <c r="A31" s="47"/>
      <c r="B31" s="86"/>
      <c r="C31" s="86"/>
      <c r="D31" s="80" t="str">
        <f>IFERROR((VLOOKUP(S33,登録データのコピー!$B$6:$Y$90,4)),"")</f>
        <v/>
      </c>
      <c r="E31" s="81"/>
      <c r="F31" s="81"/>
      <c r="G31" s="81"/>
      <c r="H31" s="81"/>
      <c r="I31" s="82"/>
      <c r="J31" s="74"/>
      <c r="K31" s="74"/>
      <c r="L31" s="76"/>
      <c r="M31" s="76"/>
      <c r="N31" s="76"/>
      <c r="O31" s="76"/>
      <c r="P31" s="76"/>
      <c r="Q31" s="76"/>
      <c r="S31" s="86" t="s">
        <v>76</v>
      </c>
      <c r="T31" s="86"/>
      <c r="U31" s="119"/>
      <c r="V31" s="119"/>
      <c r="W31" s="119"/>
      <c r="X31" s="119"/>
      <c r="Y31" s="119"/>
      <c r="Z31" s="119"/>
    </row>
    <row r="32" spans="1:29" ht="15.5" customHeight="1">
      <c r="A32" s="47"/>
      <c r="B32" s="86" t="s">
        <v>20</v>
      </c>
      <c r="C32" s="86"/>
      <c r="D32" s="71" t="str">
        <f>IFERROR((VLOOKUP(S22,登録データのコピー!$B$6:$Y$90,4)),"")</f>
        <v/>
      </c>
      <c r="E32" s="72"/>
      <c r="F32" s="72"/>
      <c r="G32" s="72"/>
      <c r="H32" s="72"/>
      <c r="I32" s="73"/>
      <c r="J32" s="74" t="str">
        <f>IFERROR(VLOOKUP(S22,登録データのコピー!$B$6:$Y$90,24),"")</f>
        <v/>
      </c>
      <c r="K32" s="74" t="str">
        <f>IFERROR(VLOOKUP(S22,登録データのコピー!$B$6:$Y$90,8),"")</f>
        <v/>
      </c>
      <c r="L32" s="76" t="str">
        <f>IF(AA22=1,"学校対抗","")</f>
        <v/>
      </c>
      <c r="M32" s="76"/>
      <c r="N32" s="76" t="str">
        <f>IF(AB22=1,"ダブルス","")</f>
        <v/>
      </c>
      <c r="O32" s="76"/>
      <c r="P32" s="76" t="str">
        <f>IF(AC22=1,"シングルス","")</f>
        <v/>
      </c>
      <c r="Q32" s="76"/>
      <c r="S32" s="107" t="s">
        <v>77</v>
      </c>
      <c r="T32" s="107"/>
      <c r="U32" s="120"/>
      <c r="V32" s="120"/>
      <c r="W32" s="120"/>
    </row>
    <row r="33" spans="1:20" ht="15.5" customHeight="1">
      <c r="A33" s="47"/>
      <c r="B33" s="86"/>
      <c r="C33" s="86"/>
      <c r="D33" s="77" t="str">
        <f>IFERROR((VLOOKUP(S22,登録データのコピー!$B$6:$Y$90,3)),"")</f>
        <v/>
      </c>
      <c r="E33" s="78"/>
      <c r="F33" s="78"/>
      <c r="G33" s="78"/>
      <c r="H33" s="78"/>
      <c r="I33" s="79"/>
      <c r="J33" s="74"/>
      <c r="K33" s="74"/>
      <c r="L33" s="76"/>
      <c r="M33" s="76"/>
      <c r="N33" s="76"/>
      <c r="O33" s="76"/>
      <c r="P33" s="76"/>
      <c r="Q33" s="76"/>
      <c r="T33" s="48"/>
    </row>
    <row r="34" spans="1:20" ht="15.5" customHeight="1">
      <c r="A34" s="47"/>
      <c r="B34" s="86"/>
      <c r="C34" s="86"/>
      <c r="D34" s="80" t="str">
        <f>IFERROR((VLOOKUP(S36,登録データのコピー!$B$6:$Y$90,4)),"")</f>
        <v/>
      </c>
      <c r="E34" s="81"/>
      <c r="F34" s="81"/>
      <c r="G34" s="81"/>
      <c r="H34" s="81"/>
      <c r="I34" s="82"/>
      <c r="J34" s="74"/>
      <c r="K34" s="74"/>
      <c r="L34" s="76"/>
      <c r="M34" s="76"/>
      <c r="N34" s="76"/>
      <c r="O34" s="76"/>
      <c r="P34" s="76"/>
      <c r="Q34" s="76"/>
      <c r="T34" s="48"/>
    </row>
    <row r="35" spans="1:20" ht="15.5" customHeight="1">
      <c r="A35" s="47"/>
      <c r="B35" s="86" t="s">
        <v>21</v>
      </c>
      <c r="C35" s="86"/>
      <c r="D35" s="71" t="str">
        <f>IFERROR((VLOOKUP(S23,登録データのコピー!$B$6:$Y$90,4)),"")</f>
        <v/>
      </c>
      <c r="E35" s="72"/>
      <c r="F35" s="72"/>
      <c r="G35" s="72"/>
      <c r="H35" s="72"/>
      <c r="I35" s="73"/>
      <c r="J35" s="74" t="str">
        <f>IFERROR(VLOOKUP(S23,登録データのコピー!$B$6:$Y$90,24),"")</f>
        <v/>
      </c>
      <c r="K35" s="74" t="str">
        <f>IFERROR(VLOOKUP(S23,登録データのコピー!$B$6:$Y$90,8),"")</f>
        <v/>
      </c>
      <c r="L35" s="76" t="str">
        <f>IF(AA23=1,"学校対抗","")</f>
        <v/>
      </c>
      <c r="M35" s="76"/>
      <c r="N35" s="76" t="str">
        <f>IF(AB23=1,"ダブルス","")</f>
        <v/>
      </c>
      <c r="O35" s="76"/>
      <c r="P35" s="76" t="str">
        <f>IF(AC23=1,"シングルス","")</f>
        <v/>
      </c>
      <c r="Q35" s="76"/>
      <c r="T35" s="48"/>
    </row>
    <row r="36" spans="1:20" ht="15.5" customHeight="1">
      <c r="A36" s="47"/>
      <c r="B36" s="86"/>
      <c r="C36" s="86"/>
      <c r="D36" s="77" t="str">
        <f>IFERROR((VLOOKUP(S23,登録データのコピー!$B$6:$Y$90,3)),"")</f>
        <v/>
      </c>
      <c r="E36" s="78"/>
      <c r="F36" s="78"/>
      <c r="G36" s="78"/>
      <c r="H36" s="78"/>
      <c r="I36" s="79"/>
      <c r="J36" s="74"/>
      <c r="K36" s="74"/>
      <c r="L36" s="76"/>
      <c r="M36" s="76"/>
      <c r="N36" s="76"/>
      <c r="O36" s="76"/>
      <c r="P36" s="76"/>
      <c r="Q36" s="76"/>
      <c r="T36" s="48"/>
    </row>
    <row r="37" spans="1:20" ht="15.5" customHeight="1">
      <c r="A37" s="47"/>
      <c r="B37" s="86"/>
      <c r="C37" s="86"/>
      <c r="D37" s="80" t="str">
        <f>IFERROR((VLOOKUP(S39,登録データのコピー!$B$6:$Y$90,4)),"")</f>
        <v/>
      </c>
      <c r="E37" s="81"/>
      <c r="F37" s="81"/>
      <c r="G37" s="81"/>
      <c r="H37" s="81"/>
      <c r="I37" s="82"/>
      <c r="J37" s="74"/>
      <c r="K37" s="74"/>
      <c r="L37" s="76"/>
      <c r="M37" s="76"/>
      <c r="N37" s="76"/>
      <c r="O37" s="76"/>
      <c r="P37" s="76"/>
      <c r="Q37" s="76"/>
      <c r="T37" s="48"/>
    </row>
    <row r="38" spans="1:20" ht="15.5" customHeight="1">
      <c r="A38" s="47"/>
      <c r="B38" s="86" t="s">
        <v>22</v>
      </c>
      <c r="C38" s="86"/>
      <c r="D38" s="71" t="str">
        <f>IFERROR((VLOOKUP(S24,登録データのコピー!$B$6:$Y$90,4)),"")</f>
        <v/>
      </c>
      <c r="E38" s="72"/>
      <c r="F38" s="72"/>
      <c r="G38" s="72"/>
      <c r="H38" s="72"/>
      <c r="I38" s="73"/>
      <c r="J38" s="74" t="str">
        <f>IFERROR(VLOOKUP(S24,登録データのコピー!$B$6:$Y$90,24),"")</f>
        <v/>
      </c>
      <c r="K38" s="74" t="str">
        <f>IFERROR(VLOOKUP(S24,登録データのコピー!$B$6:$Y$90,8),"")</f>
        <v/>
      </c>
      <c r="L38" s="75" t="str">
        <f>IF(AA24=1,"学校対抗","")</f>
        <v/>
      </c>
      <c r="M38" s="75"/>
      <c r="N38" s="76" t="str">
        <f>IF(AB24=1,"ダブルス","")</f>
        <v/>
      </c>
      <c r="O38" s="76"/>
      <c r="P38" s="76" t="str">
        <f>IF(AC24=1,"シングルス","")</f>
        <v/>
      </c>
      <c r="Q38" s="76"/>
      <c r="T38" s="48"/>
    </row>
    <row r="39" spans="1:20" ht="15.5" customHeight="1">
      <c r="A39" s="47"/>
      <c r="B39" s="86"/>
      <c r="C39" s="86"/>
      <c r="D39" s="77" t="str">
        <f>IFERROR((VLOOKUP(S24,登録データのコピー!$B$6:$Y$90,3)),"")</f>
        <v/>
      </c>
      <c r="E39" s="78"/>
      <c r="F39" s="78"/>
      <c r="G39" s="78"/>
      <c r="H39" s="78"/>
      <c r="I39" s="79"/>
      <c r="J39" s="74"/>
      <c r="K39" s="74"/>
      <c r="L39" s="75"/>
      <c r="M39" s="75"/>
      <c r="N39" s="76"/>
      <c r="O39" s="76"/>
      <c r="P39" s="76"/>
      <c r="Q39" s="76"/>
      <c r="T39" s="48"/>
    </row>
    <row r="40" spans="1:20" ht="15.5" customHeight="1">
      <c r="A40" s="47"/>
      <c r="B40" s="86"/>
      <c r="C40" s="86"/>
      <c r="D40" s="80" t="str">
        <f>IFERROR((VLOOKUP(S42,登録データのコピー!$B$6:$Y$90,4)),"")</f>
        <v/>
      </c>
      <c r="E40" s="81"/>
      <c r="F40" s="81"/>
      <c r="G40" s="81"/>
      <c r="H40" s="81"/>
      <c r="I40" s="82"/>
      <c r="J40" s="74"/>
      <c r="K40" s="74"/>
      <c r="L40" s="75"/>
      <c r="M40" s="75"/>
      <c r="N40" s="76"/>
      <c r="O40" s="76"/>
      <c r="P40" s="76"/>
      <c r="Q40" s="76"/>
      <c r="T40" s="48"/>
    </row>
    <row r="41" spans="1:20" ht="15.5" customHeight="1">
      <c r="B41" s="86" t="s">
        <v>87</v>
      </c>
      <c r="C41" s="86"/>
      <c r="D41" s="71" t="str">
        <f>IFERROR((VLOOKUP(S25,登録データのコピー!$B$6:$Y$90,4)),"")</f>
        <v/>
      </c>
      <c r="E41" s="72"/>
      <c r="F41" s="72"/>
      <c r="G41" s="72"/>
      <c r="H41" s="72"/>
      <c r="I41" s="73"/>
      <c r="J41" s="74" t="str">
        <f>IFERROR(VLOOKUP(S25,登録データのコピー!$B$6:$Y$90,24),"")</f>
        <v/>
      </c>
      <c r="K41" s="74" t="str">
        <f>IFERROR(VLOOKUP(S25,登録データのコピー!$B$6:$Y$90,8),"")</f>
        <v/>
      </c>
      <c r="L41" s="75" t="str">
        <f>IF(AA25=1,"学校対抗","")</f>
        <v/>
      </c>
      <c r="M41" s="75"/>
      <c r="N41" s="76" t="str">
        <f>IF(AB25=1,"ダブルス","")</f>
        <v/>
      </c>
      <c r="O41" s="76"/>
      <c r="P41" s="76" t="str">
        <f>IF(AC25=1,"シングルス","")</f>
        <v/>
      </c>
      <c r="Q41" s="76"/>
    </row>
    <row r="42" spans="1:20" ht="15.5" customHeight="1">
      <c r="B42" s="86"/>
      <c r="C42" s="86"/>
      <c r="D42" s="77" t="str">
        <f>IFERROR((VLOOKUP(S25,登録データのコピー!$B$6:$Y$90,3)),"")</f>
        <v/>
      </c>
      <c r="E42" s="78"/>
      <c r="F42" s="78"/>
      <c r="G42" s="78"/>
      <c r="H42" s="78"/>
      <c r="I42" s="79"/>
      <c r="J42" s="74"/>
      <c r="K42" s="74"/>
      <c r="L42" s="75"/>
      <c r="M42" s="75"/>
      <c r="N42" s="76"/>
      <c r="O42" s="76"/>
      <c r="P42" s="76"/>
      <c r="Q42" s="76"/>
    </row>
    <row r="43" spans="1:20" ht="15.5" customHeight="1">
      <c r="B43" s="86"/>
      <c r="C43" s="86"/>
      <c r="D43" s="80" t="str">
        <f>IFERROR((VLOOKUP(S45,登録データのコピー!$B$6:$Y$90,4)),"")</f>
        <v/>
      </c>
      <c r="E43" s="81"/>
      <c r="F43" s="81"/>
      <c r="G43" s="81"/>
      <c r="H43" s="81"/>
      <c r="I43" s="82"/>
      <c r="J43" s="74"/>
      <c r="K43" s="74"/>
      <c r="L43" s="75"/>
      <c r="M43" s="75"/>
      <c r="N43" s="76"/>
      <c r="O43" s="76"/>
      <c r="P43" s="76"/>
      <c r="Q43" s="76"/>
    </row>
    <row r="44" spans="1:20" ht="15.5" customHeight="1">
      <c r="B44" s="86" t="s">
        <v>88</v>
      </c>
      <c r="C44" s="86"/>
      <c r="D44" s="71" t="str">
        <f>IFERROR((VLOOKUP(S26,登録データのコピー!$B$6:$Y$90,4)),"")</f>
        <v/>
      </c>
      <c r="E44" s="72"/>
      <c r="F44" s="72"/>
      <c r="G44" s="72"/>
      <c r="H44" s="72"/>
      <c r="I44" s="73"/>
      <c r="J44" s="74" t="str">
        <f>IFERROR(VLOOKUP(S26,登録データのコピー!$B$6:$Y$90,24),"")</f>
        <v/>
      </c>
      <c r="K44" s="74" t="str">
        <f>IFERROR(VLOOKUP(S26,登録データのコピー!$B$6:$Y$90,8),"")</f>
        <v/>
      </c>
      <c r="L44" s="75" t="str">
        <f>IF(AA26=1,"学校対抗","")</f>
        <v/>
      </c>
      <c r="M44" s="75"/>
      <c r="N44" s="76" t="str">
        <f>IF(AB26=1,"ダブルス","")</f>
        <v/>
      </c>
      <c r="O44" s="76"/>
      <c r="P44" s="76" t="str">
        <f>IF(AC26=1,"シングルス","")</f>
        <v/>
      </c>
      <c r="Q44" s="76"/>
    </row>
    <row r="45" spans="1:20" ht="15.5" customHeight="1">
      <c r="B45" s="86"/>
      <c r="C45" s="86"/>
      <c r="D45" s="77" t="str">
        <f>IFERROR((VLOOKUP(S26,登録データのコピー!$B$6:$Y$90,3)),"")</f>
        <v/>
      </c>
      <c r="E45" s="78"/>
      <c r="F45" s="78"/>
      <c r="G45" s="78"/>
      <c r="H45" s="78"/>
      <c r="I45" s="79"/>
      <c r="J45" s="74"/>
      <c r="K45" s="74"/>
      <c r="L45" s="75"/>
      <c r="M45" s="75"/>
      <c r="N45" s="76"/>
      <c r="O45" s="76"/>
      <c r="P45" s="76"/>
      <c r="Q45" s="76"/>
    </row>
    <row r="46" spans="1:20" ht="15.5" customHeight="1">
      <c r="B46" s="86"/>
      <c r="C46" s="86"/>
      <c r="D46" s="80" t="str">
        <f>IFERROR((VLOOKUP(S48,登録データのコピー!$B$6:$Y$90,4)),"")</f>
        <v/>
      </c>
      <c r="E46" s="81"/>
      <c r="F46" s="81"/>
      <c r="G46" s="81"/>
      <c r="H46" s="81"/>
      <c r="I46" s="82"/>
      <c r="J46" s="74"/>
      <c r="K46" s="74"/>
      <c r="L46" s="75"/>
      <c r="M46" s="75"/>
      <c r="N46" s="76"/>
      <c r="O46" s="76"/>
      <c r="P46" s="76"/>
      <c r="Q46" s="76"/>
    </row>
    <row r="48" spans="1:20" ht="18" customHeight="1">
      <c r="D48" s="123" t="s">
        <v>78</v>
      </c>
      <c r="E48" s="123"/>
      <c r="F48" s="123"/>
      <c r="G48" s="122">
        <f>U28</f>
        <v>0</v>
      </c>
      <c r="H48" s="122"/>
      <c r="I48" s="122"/>
      <c r="J48" s="122"/>
      <c r="K48" s="122"/>
      <c r="L48" s="122"/>
    </row>
    <row r="50" spans="2:17" ht="16">
      <c r="B50" s="6" t="s">
        <v>29</v>
      </c>
    </row>
    <row r="52" spans="2:17">
      <c r="B52" s="121">
        <f ca="1">TODAY()</f>
        <v>45590</v>
      </c>
      <c r="C52" s="121"/>
      <c r="D52" s="121"/>
      <c r="E52" s="121"/>
      <c r="F52" s="59"/>
    </row>
    <row r="54" spans="2:17" ht="18.5">
      <c r="B54" s="83" t="s">
        <v>2</v>
      </c>
      <c r="C54" s="83"/>
      <c r="D54" s="83">
        <f>U31</f>
        <v>0</v>
      </c>
      <c r="E54" s="83"/>
      <c r="F54" s="83"/>
      <c r="G54" s="83"/>
      <c r="H54" s="83"/>
      <c r="I54" s="83"/>
      <c r="J54" s="8"/>
      <c r="K54" s="83" t="s">
        <v>79</v>
      </c>
      <c r="L54" s="83"/>
      <c r="M54" s="83">
        <f>U32</f>
        <v>0</v>
      </c>
      <c r="N54" s="83"/>
      <c r="O54" s="83"/>
      <c r="P54" s="83"/>
      <c r="Q54" s="7" t="s">
        <v>30</v>
      </c>
    </row>
  </sheetData>
  <mergeCells count="124">
    <mergeCell ref="P41:Q43"/>
    <mergeCell ref="L26:M28"/>
    <mergeCell ref="D42:I43"/>
    <mergeCell ref="B44:C46"/>
    <mergeCell ref="J23:J25"/>
    <mergeCell ref="K23:K25"/>
    <mergeCell ref="J26:J28"/>
    <mergeCell ref="B52:E52"/>
    <mergeCell ref="B54:C54"/>
    <mergeCell ref="D54:I54"/>
    <mergeCell ref="K54:L54"/>
    <mergeCell ref="D35:I35"/>
    <mergeCell ref="D38:I38"/>
    <mergeCell ref="B32:C34"/>
    <mergeCell ref="B35:C37"/>
    <mergeCell ref="B38:C40"/>
    <mergeCell ref="L35:M37"/>
    <mergeCell ref="L38:M40"/>
    <mergeCell ref="L32:M34"/>
    <mergeCell ref="M54:P54"/>
    <mergeCell ref="G48:L48"/>
    <mergeCell ref="D48:F48"/>
    <mergeCell ref="B41:C43"/>
    <mergeCell ref="D41:I41"/>
    <mergeCell ref="U28:W28"/>
    <mergeCell ref="S28:T28"/>
    <mergeCell ref="S31:T31"/>
    <mergeCell ref="S32:T32"/>
    <mergeCell ref="U31:Z31"/>
    <mergeCell ref="U32:W32"/>
    <mergeCell ref="N35:O37"/>
    <mergeCell ref="P35:Q37"/>
    <mergeCell ref="N38:O40"/>
    <mergeCell ref="P38:Q40"/>
    <mergeCell ref="N32:O34"/>
    <mergeCell ref="P32:Q34"/>
    <mergeCell ref="N29:O31"/>
    <mergeCell ref="P29:Q31"/>
    <mergeCell ref="B12:C13"/>
    <mergeCell ref="D12:I12"/>
    <mergeCell ref="D13:I13"/>
    <mergeCell ref="J12:J13"/>
    <mergeCell ref="L41:M43"/>
    <mergeCell ref="N41:O43"/>
    <mergeCell ref="D30:I31"/>
    <mergeCell ref="D33:I34"/>
    <mergeCell ref="D36:I37"/>
    <mergeCell ref="D39:I40"/>
    <mergeCell ref="L29:M31"/>
    <mergeCell ref="D32:I32"/>
    <mergeCell ref="J41:J43"/>
    <mergeCell ref="K41:K43"/>
    <mergeCell ref="L17:M19"/>
    <mergeCell ref="N17:O19"/>
    <mergeCell ref="P17:Q19"/>
    <mergeCell ref="L20:M22"/>
    <mergeCell ref="N20:O22"/>
    <mergeCell ref="P20:Q22"/>
    <mergeCell ref="B23:C25"/>
    <mergeCell ref="B26:C28"/>
    <mergeCell ref="U7:X7"/>
    <mergeCell ref="U8:X8"/>
    <mergeCell ref="S8:T8"/>
    <mergeCell ref="S10:T10"/>
    <mergeCell ref="S11:T12"/>
    <mergeCell ref="B7:D8"/>
    <mergeCell ref="B9:D10"/>
    <mergeCell ref="J7:K8"/>
    <mergeCell ref="L7:L8"/>
    <mergeCell ref="M7:Q8"/>
    <mergeCell ref="E7:I7"/>
    <mergeCell ref="K12:K13"/>
    <mergeCell ref="L12:Q13"/>
    <mergeCell ref="E10:Q10"/>
    <mergeCell ref="S13:T13"/>
    <mergeCell ref="U11:AA12"/>
    <mergeCell ref="B29:C31"/>
    <mergeCell ref="B14:C16"/>
    <mergeCell ref="B17:C19"/>
    <mergeCell ref="B20:C22"/>
    <mergeCell ref="L23:M25"/>
    <mergeCell ref="N23:O25"/>
    <mergeCell ref="L14:Q16"/>
    <mergeCell ref="K17:K19"/>
    <mergeCell ref="J20:J22"/>
    <mergeCell ref="K20:K22"/>
    <mergeCell ref="D14:I14"/>
    <mergeCell ref="D17:I17"/>
    <mergeCell ref="D20:I20"/>
    <mergeCell ref="D15:I16"/>
    <mergeCell ref="D18:I19"/>
    <mergeCell ref="D21:I22"/>
    <mergeCell ref="J14:J16"/>
    <mergeCell ref="K14:K16"/>
    <mergeCell ref="J17:J19"/>
    <mergeCell ref="D24:I25"/>
    <mergeCell ref="D27:I28"/>
    <mergeCell ref="P23:Q25"/>
    <mergeCell ref="N26:O28"/>
    <mergeCell ref="P26:Q28"/>
    <mergeCell ref="D44:I44"/>
    <mergeCell ref="J44:J46"/>
    <mergeCell ref="K44:K46"/>
    <mergeCell ref="L44:M46"/>
    <mergeCell ref="N44:O46"/>
    <mergeCell ref="P44:Q46"/>
    <mergeCell ref="D45:I46"/>
    <mergeCell ref="B1:Q1"/>
    <mergeCell ref="B2:Q2"/>
    <mergeCell ref="B3:Q3"/>
    <mergeCell ref="B5:C5"/>
    <mergeCell ref="J38:J40"/>
    <mergeCell ref="K38:K40"/>
    <mergeCell ref="J35:J37"/>
    <mergeCell ref="K35:K37"/>
    <mergeCell ref="E9:G9"/>
    <mergeCell ref="K26:K28"/>
    <mergeCell ref="D23:I23"/>
    <mergeCell ref="D26:I26"/>
    <mergeCell ref="J32:J34"/>
    <mergeCell ref="K32:K34"/>
    <mergeCell ref="J29:J31"/>
    <mergeCell ref="K29:K31"/>
    <mergeCell ref="D29:I29"/>
  </mergeCells>
  <phoneticPr fontId="1"/>
  <conditionalFormatting sqref="G48:L48">
    <cfRule type="cellIs" dxfId="0" priority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B8ADE-5EDD-4AEC-98F5-A944A7496134}">
  <sheetPr codeName="Sheet2">
    <pageSetUpPr fitToPage="1"/>
  </sheetPr>
  <dimension ref="A1:P43"/>
  <sheetViews>
    <sheetView workbookViewId="0">
      <selection activeCell="C19" sqref="C19:E19"/>
    </sheetView>
  </sheetViews>
  <sheetFormatPr defaultRowHeight="14.5"/>
  <cols>
    <col min="1" max="2" width="5.1640625" style="1" customWidth="1"/>
    <col min="3" max="8" width="6.33203125" style="1" customWidth="1"/>
    <col min="9" max="16" width="5.1640625" style="1" customWidth="1"/>
    <col min="17" max="17" width="4.6640625" style="1" customWidth="1"/>
    <col min="18" max="16384" width="8.6640625" style="1"/>
  </cols>
  <sheetData>
    <row r="1" spans="1:16" ht="20.5" customHeight="1">
      <c r="A1" s="83" t="s">
        <v>84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5" customHeight="1">
      <c r="A2" s="83" t="s">
        <v>83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5" customHeight="1">
      <c r="A3" s="83" t="s">
        <v>32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3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1.5" customHeight="1">
      <c r="A5" s="83" t="s">
        <v>0</v>
      </c>
      <c r="B5" s="83"/>
      <c r="C5" s="83" t="s">
        <v>1</v>
      </c>
      <c r="D5" s="83"/>
      <c r="E5" s="1" t="s">
        <v>25</v>
      </c>
    </row>
    <row r="6" spans="1:16" ht="10" customHeight="1"/>
    <row r="7" spans="1:16" ht="18" customHeight="1">
      <c r="A7" s="98" t="s">
        <v>34</v>
      </c>
      <c r="B7" s="98"/>
      <c r="C7" s="98"/>
      <c r="D7" s="101"/>
      <c r="E7" s="102"/>
      <c r="F7" s="102"/>
      <c r="G7" s="102"/>
      <c r="H7" s="103"/>
      <c r="I7" s="99" t="s">
        <v>5</v>
      </c>
      <c r="J7" s="99"/>
      <c r="K7" s="86" t="s">
        <v>6</v>
      </c>
      <c r="L7" s="133" t="s">
        <v>7</v>
      </c>
      <c r="M7" s="133"/>
      <c r="N7" s="133"/>
      <c r="O7" s="133"/>
      <c r="P7" s="133"/>
    </row>
    <row r="8" spans="1:16" ht="40.5" customHeight="1">
      <c r="A8" s="98"/>
      <c r="B8" s="98"/>
      <c r="C8" s="98"/>
      <c r="D8" s="3"/>
      <c r="E8" s="4"/>
      <c r="F8" s="4"/>
      <c r="G8" s="4"/>
      <c r="H8" s="5"/>
      <c r="I8" s="99"/>
      <c r="J8" s="99"/>
      <c r="K8" s="86"/>
      <c r="L8" s="133"/>
      <c r="M8" s="133"/>
      <c r="N8" s="133"/>
      <c r="O8" s="133"/>
      <c r="P8" s="133"/>
    </row>
    <row r="9" spans="1:16">
      <c r="A9" s="76" t="s">
        <v>3</v>
      </c>
      <c r="B9" s="76"/>
      <c r="C9" s="76"/>
      <c r="D9" s="135" t="s">
        <v>4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</row>
    <row r="10" spans="1:16" ht="40.5" customHeight="1">
      <c r="A10" s="76"/>
      <c r="B10" s="76"/>
      <c r="C10" s="7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</row>
    <row r="12" spans="1:16" ht="13.5" customHeight="1">
      <c r="A12" s="86" t="s">
        <v>8</v>
      </c>
      <c r="B12" s="86"/>
      <c r="C12" s="110" t="s">
        <v>24</v>
      </c>
      <c r="D12" s="111"/>
      <c r="E12" s="111"/>
      <c r="F12" s="111"/>
      <c r="G12" s="111"/>
      <c r="H12" s="112"/>
      <c r="I12" s="86" t="s">
        <v>9</v>
      </c>
      <c r="J12" s="86" t="s">
        <v>10</v>
      </c>
      <c r="K12" s="86" t="s">
        <v>11</v>
      </c>
      <c r="L12" s="86"/>
      <c r="M12" s="86"/>
      <c r="N12" s="86"/>
      <c r="O12" s="86"/>
      <c r="P12" s="86"/>
    </row>
    <row r="13" spans="1:16" ht="22.5" customHeight="1">
      <c r="A13" s="86"/>
      <c r="B13" s="86"/>
      <c r="C13" s="113" t="s">
        <v>23</v>
      </c>
      <c r="D13" s="114"/>
      <c r="E13" s="114"/>
      <c r="F13" s="114"/>
      <c r="G13" s="114"/>
      <c r="H13" s="115"/>
      <c r="I13" s="86"/>
      <c r="J13" s="86"/>
      <c r="K13" s="86"/>
      <c r="L13" s="86"/>
      <c r="M13" s="86"/>
      <c r="N13" s="86"/>
      <c r="O13" s="86"/>
      <c r="P13" s="86"/>
    </row>
    <row r="14" spans="1:16" ht="16" customHeight="1">
      <c r="A14" s="86" t="s">
        <v>33</v>
      </c>
      <c r="B14" s="86"/>
      <c r="C14" s="101"/>
      <c r="D14" s="102"/>
      <c r="E14" s="102"/>
      <c r="F14" s="102"/>
      <c r="G14" s="102"/>
      <c r="H14" s="103"/>
      <c r="I14" s="88"/>
      <c r="J14" s="88"/>
      <c r="K14" s="134"/>
      <c r="L14" s="134"/>
      <c r="M14" s="134"/>
      <c r="N14" s="134"/>
      <c r="O14" s="134"/>
      <c r="P14" s="134"/>
    </row>
    <row r="15" spans="1:16" ht="31.5" customHeight="1">
      <c r="A15" s="86"/>
      <c r="B15" s="86"/>
      <c r="C15" s="130"/>
      <c r="D15" s="131"/>
      <c r="E15" s="131"/>
      <c r="F15" s="131"/>
      <c r="G15" s="131"/>
      <c r="H15" s="132"/>
      <c r="I15" s="88"/>
      <c r="J15" s="88"/>
      <c r="K15" s="134"/>
      <c r="L15" s="134"/>
      <c r="M15" s="134"/>
      <c r="N15" s="134"/>
      <c r="O15" s="134"/>
      <c r="P15" s="134"/>
    </row>
    <row r="16" spans="1:16" ht="16" customHeight="1">
      <c r="A16" s="86" t="s">
        <v>15</v>
      </c>
      <c r="B16" s="86"/>
      <c r="C16" s="101"/>
      <c r="D16" s="102"/>
      <c r="E16" s="102"/>
      <c r="F16" s="102"/>
      <c r="G16" s="102"/>
      <c r="H16" s="103"/>
      <c r="I16" s="86"/>
      <c r="J16" s="86"/>
      <c r="K16" s="124" t="s">
        <v>12</v>
      </c>
      <c r="L16" s="125"/>
      <c r="M16" s="125" t="s">
        <v>13</v>
      </c>
      <c r="N16" s="125"/>
      <c r="O16" s="125" t="s">
        <v>14</v>
      </c>
      <c r="P16" s="128"/>
    </row>
    <row r="17" spans="1:16" ht="31.5" customHeight="1">
      <c r="A17" s="86"/>
      <c r="B17" s="86"/>
      <c r="C17" s="130"/>
      <c r="D17" s="131"/>
      <c r="E17" s="131"/>
      <c r="F17" s="131"/>
      <c r="G17" s="131"/>
      <c r="H17" s="132"/>
      <c r="I17" s="86"/>
      <c r="J17" s="86"/>
      <c r="K17" s="126"/>
      <c r="L17" s="127"/>
      <c r="M17" s="127"/>
      <c r="N17" s="127"/>
      <c r="O17" s="127"/>
      <c r="P17" s="129"/>
    </row>
    <row r="18" spans="1:16" ht="16" customHeight="1">
      <c r="A18" s="86" t="s">
        <v>16</v>
      </c>
      <c r="B18" s="86"/>
      <c r="C18" s="101"/>
      <c r="D18" s="102"/>
      <c r="E18" s="102"/>
      <c r="F18" s="102"/>
      <c r="G18" s="102"/>
      <c r="H18" s="103"/>
      <c r="I18" s="86"/>
      <c r="J18" s="86"/>
      <c r="K18" s="124" t="s">
        <v>12</v>
      </c>
      <c r="L18" s="125"/>
      <c r="M18" s="125" t="s">
        <v>13</v>
      </c>
      <c r="N18" s="125"/>
      <c r="O18" s="125" t="s">
        <v>14</v>
      </c>
      <c r="P18" s="128"/>
    </row>
    <row r="19" spans="1:16" ht="31.5" customHeight="1">
      <c r="A19" s="86"/>
      <c r="B19" s="86"/>
      <c r="C19" s="130"/>
      <c r="D19" s="131"/>
      <c r="E19" s="131"/>
      <c r="F19" s="131"/>
      <c r="G19" s="131"/>
      <c r="H19" s="132"/>
      <c r="I19" s="86"/>
      <c r="J19" s="86"/>
      <c r="K19" s="126"/>
      <c r="L19" s="127"/>
      <c r="M19" s="127"/>
      <c r="N19" s="127"/>
      <c r="O19" s="127"/>
      <c r="P19" s="129"/>
    </row>
    <row r="20" spans="1:16" ht="16" customHeight="1">
      <c r="A20" s="86" t="s">
        <v>17</v>
      </c>
      <c r="B20" s="86"/>
      <c r="C20" s="101"/>
      <c r="D20" s="102"/>
      <c r="E20" s="102"/>
      <c r="F20" s="102"/>
      <c r="G20" s="102"/>
      <c r="H20" s="103"/>
      <c r="I20" s="86"/>
      <c r="J20" s="86"/>
      <c r="K20" s="124" t="s">
        <v>12</v>
      </c>
      <c r="L20" s="125"/>
      <c r="M20" s="125" t="s">
        <v>13</v>
      </c>
      <c r="N20" s="125"/>
      <c r="O20" s="125" t="s">
        <v>14</v>
      </c>
      <c r="P20" s="128"/>
    </row>
    <row r="21" spans="1:16" ht="31.5" customHeight="1">
      <c r="A21" s="86"/>
      <c r="B21" s="86"/>
      <c r="C21" s="130"/>
      <c r="D21" s="131"/>
      <c r="E21" s="131"/>
      <c r="F21" s="131"/>
      <c r="G21" s="131"/>
      <c r="H21" s="132"/>
      <c r="I21" s="86"/>
      <c r="J21" s="86"/>
      <c r="K21" s="126"/>
      <c r="L21" s="127"/>
      <c r="M21" s="127"/>
      <c r="N21" s="127"/>
      <c r="O21" s="127"/>
      <c r="P21" s="129"/>
    </row>
    <row r="22" spans="1:16" ht="16" customHeight="1">
      <c r="A22" s="86" t="s">
        <v>18</v>
      </c>
      <c r="B22" s="86"/>
      <c r="C22" s="101"/>
      <c r="D22" s="102"/>
      <c r="E22" s="102"/>
      <c r="F22" s="102"/>
      <c r="G22" s="102"/>
      <c r="H22" s="103"/>
      <c r="I22" s="86"/>
      <c r="J22" s="86"/>
      <c r="K22" s="124" t="s">
        <v>12</v>
      </c>
      <c r="L22" s="125"/>
      <c r="M22" s="125" t="s">
        <v>13</v>
      </c>
      <c r="N22" s="125"/>
      <c r="O22" s="125" t="s">
        <v>14</v>
      </c>
      <c r="P22" s="128"/>
    </row>
    <row r="23" spans="1:16" ht="31.5" customHeight="1">
      <c r="A23" s="86"/>
      <c r="B23" s="86"/>
      <c r="C23" s="130"/>
      <c r="D23" s="131"/>
      <c r="E23" s="131"/>
      <c r="F23" s="131"/>
      <c r="G23" s="131"/>
      <c r="H23" s="132"/>
      <c r="I23" s="86"/>
      <c r="J23" s="86"/>
      <c r="K23" s="126"/>
      <c r="L23" s="127"/>
      <c r="M23" s="127"/>
      <c r="N23" s="127"/>
      <c r="O23" s="127"/>
      <c r="P23" s="129"/>
    </row>
    <row r="24" spans="1:16" ht="16" customHeight="1">
      <c r="A24" s="86" t="s">
        <v>19</v>
      </c>
      <c r="B24" s="86"/>
      <c r="C24" s="101"/>
      <c r="D24" s="102"/>
      <c r="E24" s="102"/>
      <c r="F24" s="102"/>
      <c r="G24" s="102"/>
      <c r="H24" s="103"/>
      <c r="I24" s="86"/>
      <c r="J24" s="86"/>
      <c r="K24" s="124" t="s">
        <v>12</v>
      </c>
      <c r="L24" s="125"/>
      <c r="M24" s="125" t="s">
        <v>13</v>
      </c>
      <c r="N24" s="125"/>
      <c r="O24" s="125" t="s">
        <v>14</v>
      </c>
      <c r="P24" s="128"/>
    </row>
    <row r="25" spans="1:16" ht="31.5" customHeight="1">
      <c r="A25" s="86"/>
      <c r="B25" s="86"/>
      <c r="C25" s="130"/>
      <c r="D25" s="131"/>
      <c r="E25" s="131"/>
      <c r="F25" s="131"/>
      <c r="G25" s="131"/>
      <c r="H25" s="132"/>
      <c r="I25" s="86"/>
      <c r="J25" s="86"/>
      <c r="K25" s="126"/>
      <c r="L25" s="127"/>
      <c r="M25" s="127"/>
      <c r="N25" s="127"/>
      <c r="O25" s="127"/>
      <c r="P25" s="129"/>
    </row>
    <row r="26" spans="1:16" ht="16" customHeight="1">
      <c r="A26" s="86" t="s">
        <v>20</v>
      </c>
      <c r="B26" s="86"/>
      <c r="C26" s="101"/>
      <c r="D26" s="102"/>
      <c r="E26" s="102"/>
      <c r="F26" s="102"/>
      <c r="G26" s="102"/>
      <c r="H26" s="103"/>
      <c r="I26" s="86"/>
      <c r="J26" s="86"/>
      <c r="K26" s="124" t="s">
        <v>12</v>
      </c>
      <c r="L26" s="125"/>
      <c r="M26" s="125" t="s">
        <v>13</v>
      </c>
      <c r="N26" s="125"/>
      <c r="O26" s="125" t="s">
        <v>14</v>
      </c>
      <c r="P26" s="128"/>
    </row>
    <row r="27" spans="1:16" ht="31.5" customHeight="1">
      <c r="A27" s="86"/>
      <c r="B27" s="86"/>
      <c r="C27" s="130"/>
      <c r="D27" s="131"/>
      <c r="E27" s="131"/>
      <c r="F27" s="131"/>
      <c r="G27" s="131"/>
      <c r="H27" s="132"/>
      <c r="I27" s="86"/>
      <c r="J27" s="86"/>
      <c r="K27" s="126"/>
      <c r="L27" s="127"/>
      <c r="M27" s="127"/>
      <c r="N27" s="127"/>
      <c r="O27" s="127"/>
      <c r="P27" s="129"/>
    </row>
    <row r="28" spans="1:16" ht="16" customHeight="1">
      <c r="A28" s="86" t="s">
        <v>21</v>
      </c>
      <c r="B28" s="86"/>
      <c r="C28" s="101"/>
      <c r="D28" s="102"/>
      <c r="E28" s="102"/>
      <c r="F28" s="102"/>
      <c r="G28" s="102"/>
      <c r="H28" s="103"/>
      <c r="I28" s="86"/>
      <c r="J28" s="86"/>
      <c r="K28" s="124" t="s">
        <v>12</v>
      </c>
      <c r="L28" s="125"/>
      <c r="M28" s="125" t="s">
        <v>13</v>
      </c>
      <c r="N28" s="125"/>
      <c r="O28" s="125" t="s">
        <v>14</v>
      </c>
      <c r="P28" s="128"/>
    </row>
    <row r="29" spans="1:16" ht="31.5" customHeight="1">
      <c r="A29" s="86"/>
      <c r="B29" s="86"/>
      <c r="C29" s="130"/>
      <c r="D29" s="131"/>
      <c r="E29" s="131"/>
      <c r="F29" s="131"/>
      <c r="G29" s="131"/>
      <c r="H29" s="132"/>
      <c r="I29" s="86"/>
      <c r="J29" s="86"/>
      <c r="K29" s="126"/>
      <c r="L29" s="127"/>
      <c r="M29" s="127"/>
      <c r="N29" s="127"/>
      <c r="O29" s="127"/>
      <c r="P29" s="129"/>
    </row>
    <row r="30" spans="1:16" ht="16" customHeight="1">
      <c r="A30" s="86" t="s">
        <v>22</v>
      </c>
      <c r="B30" s="86"/>
      <c r="C30" s="101"/>
      <c r="D30" s="102"/>
      <c r="E30" s="102"/>
      <c r="F30" s="102"/>
      <c r="G30" s="102"/>
      <c r="H30" s="103"/>
      <c r="I30" s="86"/>
      <c r="J30" s="86"/>
      <c r="K30" s="124" t="s">
        <v>12</v>
      </c>
      <c r="L30" s="125"/>
      <c r="M30" s="125" t="s">
        <v>13</v>
      </c>
      <c r="N30" s="125"/>
      <c r="O30" s="125" t="s">
        <v>14</v>
      </c>
      <c r="P30" s="128"/>
    </row>
    <row r="31" spans="1:16" ht="31.5" customHeight="1">
      <c r="A31" s="86"/>
      <c r="B31" s="86"/>
      <c r="C31" s="130"/>
      <c r="D31" s="131"/>
      <c r="E31" s="131"/>
      <c r="F31" s="131"/>
      <c r="G31" s="131"/>
      <c r="H31" s="132"/>
      <c r="I31" s="86"/>
      <c r="J31" s="86"/>
      <c r="K31" s="126"/>
      <c r="L31" s="127"/>
      <c r="M31" s="127"/>
      <c r="N31" s="127"/>
      <c r="O31" s="127"/>
      <c r="P31" s="129"/>
    </row>
    <row r="32" spans="1:16" ht="16" customHeight="1">
      <c r="A32" s="86" t="s">
        <v>87</v>
      </c>
      <c r="B32" s="86"/>
      <c r="C32" s="101"/>
      <c r="D32" s="102"/>
      <c r="E32" s="102"/>
      <c r="F32" s="102"/>
      <c r="G32" s="102"/>
      <c r="H32" s="103"/>
      <c r="I32" s="86"/>
      <c r="J32" s="86"/>
      <c r="K32" s="124" t="s">
        <v>12</v>
      </c>
      <c r="L32" s="125"/>
      <c r="M32" s="125" t="s">
        <v>13</v>
      </c>
      <c r="N32" s="125"/>
      <c r="O32" s="125" t="s">
        <v>14</v>
      </c>
      <c r="P32" s="128"/>
    </row>
    <row r="33" spans="1:16" ht="31.5" customHeight="1">
      <c r="A33" s="86"/>
      <c r="B33" s="86"/>
      <c r="C33" s="130"/>
      <c r="D33" s="131"/>
      <c r="E33" s="131"/>
      <c r="F33" s="131"/>
      <c r="G33" s="131"/>
      <c r="H33" s="132"/>
      <c r="I33" s="86"/>
      <c r="J33" s="86"/>
      <c r="K33" s="126"/>
      <c r="L33" s="127"/>
      <c r="M33" s="127"/>
      <c r="N33" s="127"/>
      <c r="O33" s="127"/>
      <c r="P33" s="129"/>
    </row>
    <row r="34" spans="1:16" ht="16" customHeight="1">
      <c r="A34" s="86" t="s">
        <v>89</v>
      </c>
      <c r="B34" s="86"/>
      <c r="C34" s="101"/>
      <c r="D34" s="102"/>
      <c r="E34" s="102"/>
      <c r="F34" s="102"/>
      <c r="G34" s="102"/>
      <c r="H34" s="103"/>
      <c r="I34" s="86"/>
      <c r="J34" s="86"/>
      <c r="K34" s="124" t="s">
        <v>12</v>
      </c>
      <c r="L34" s="125"/>
      <c r="M34" s="125" t="s">
        <v>13</v>
      </c>
      <c r="N34" s="125"/>
      <c r="O34" s="125" t="s">
        <v>14</v>
      </c>
      <c r="P34" s="128"/>
    </row>
    <row r="35" spans="1:16" ht="31.5" customHeight="1">
      <c r="A35" s="86"/>
      <c r="B35" s="86"/>
      <c r="C35" s="130"/>
      <c r="D35" s="131"/>
      <c r="E35" s="131"/>
      <c r="F35" s="131"/>
      <c r="G35" s="131"/>
      <c r="H35" s="132"/>
      <c r="I35" s="86"/>
      <c r="J35" s="86"/>
      <c r="K35" s="126"/>
      <c r="L35" s="127"/>
      <c r="M35" s="127"/>
      <c r="N35" s="127"/>
      <c r="O35" s="127"/>
      <c r="P35" s="129"/>
    </row>
    <row r="36" spans="1:16" ht="13" customHeight="1"/>
    <row r="37" spans="1:16">
      <c r="C37" s="123" t="s">
        <v>26</v>
      </c>
      <c r="D37" s="123"/>
      <c r="E37" s="123"/>
      <c r="F37" s="137" t="s">
        <v>27</v>
      </c>
      <c r="G37" s="137"/>
      <c r="H37" s="137"/>
      <c r="I37" s="137"/>
      <c r="J37" s="137"/>
      <c r="K37" s="137"/>
      <c r="L37" s="1" t="s">
        <v>28</v>
      </c>
    </row>
    <row r="39" spans="1:16" ht="16">
      <c r="A39" s="6" t="s">
        <v>29</v>
      </c>
    </row>
    <row r="40" spans="1:16" ht="13" customHeight="1"/>
    <row r="41" spans="1:16" ht="18">
      <c r="B41" s="1" t="s">
        <v>82</v>
      </c>
    </row>
    <row r="43" spans="1:16">
      <c r="B43" s="1" t="s">
        <v>2</v>
      </c>
      <c r="D43" s="137"/>
      <c r="E43" s="137"/>
      <c r="F43" s="137"/>
      <c r="G43" s="137"/>
      <c r="H43" s="137"/>
      <c r="J43" s="1" t="s">
        <v>31</v>
      </c>
      <c r="L43" s="137"/>
      <c r="M43" s="137"/>
      <c r="N43" s="137"/>
      <c r="O43" s="137"/>
      <c r="P43" s="7" t="s">
        <v>30</v>
      </c>
    </row>
  </sheetData>
  <mergeCells count="130">
    <mergeCell ref="D43:H43"/>
    <mergeCell ref="L43:O43"/>
    <mergeCell ref="M30:N31"/>
    <mergeCell ref="O30:P31"/>
    <mergeCell ref="C31:E31"/>
    <mergeCell ref="F31:H31"/>
    <mergeCell ref="C37:E37"/>
    <mergeCell ref="F37:K37"/>
    <mergeCell ref="M28:N29"/>
    <mergeCell ref="O28:P29"/>
    <mergeCell ref="C29:E29"/>
    <mergeCell ref="F29:H29"/>
    <mergeCell ref="M26:N27"/>
    <mergeCell ref="O26:P27"/>
    <mergeCell ref="C27:E27"/>
    <mergeCell ref="F27:H27"/>
    <mergeCell ref="A28:B29"/>
    <mergeCell ref="C28:E28"/>
    <mergeCell ref="F28:H28"/>
    <mergeCell ref="I28:I29"/>
    <mergeCell ref="J28:J29"/>
    <mergeCell ref="K28:L29"/>
    <mergeCell ref="A26:B27"/>
    <mergeCell ref="C26:E26"/>
    <mergeCell ref="F26:H26"/>
    <mergeCell ref="I26:I27"/>
    <mergeCell ref="J26:J27"/>
    <mergeCell ref="K26:L27"/>
    <mergeCell ref="A30:B31"/>
    <mergeCell ref="C30:E30"/>
    <mergeCell ref="F30:H30"/>
    <mergeCell ref="I30:I31"/>
    <mergeCell ref="J30:J31"/>
    <mergeCell ref="K30:L31"/>
    <mergeCell ref="A24:B25"/>
    <mergeCell ref="C24:E24"/>
    <mergeCell ref="F24:H24"/>
    <mergeCell ref="I24:I25"/>
    <mergeCell ref="J24:J25"/>
    <mergeCell ref="K24:L25"/>
    <mergeCell ref="M24:N25"/>
    <mergeCell ref="O24:P25"/>
    <mergeCell ref="C25:E25"/>
    <mergeCell ref="F25:H25"/>
    <mergeCell ref="A22:B23"/>
    <mergeCell ref="C22:E22"/>
    <mergeCell ref="F22:H22"/>
    <mergeCell ref="I22:I23"/>
    <mergeCell ref="J22:J23"/>
    <mergeCell ref="K22:L23"/>
    <mergeCell ref="M22:N23"/>
    <mergeCell ref="O22:P23"/>
    <mergeCell ref="C23:E23"/>
    <mergeCell ref="F23:H23"/>
    <mergeCell ref="A20:B21"/>
    <mergeCell ref="C20:E20"/>
    <mergeCell ref="F20:H20"/>
    <mergeCell ref="I20:I21"/>
    <mergeCell ref="J20:J21"/>
    <mergeCell ref="K20:L21"/>
    <mergeCell ref="M20:N21"/>
    <mergeCell ref="O20:P21"/>
    <mergeCell ref="C21:E21"/>
    <mergeCell ref="F21:H21"/>
    <mergeCell ref="M16:N17"/>
    <mergeCell ref="O16:P17"/>
    <mergeCell ref="C17:E17"/>
    <mergeCell ref="F17:H17"/>
    <mergeCell ref="A18:B19"/>
    <mergeCell ref="C18:E18"/>
    <mergeCell ref="F18:H18"/>
    <mergeCell ref="I18:I19"/>
    <mergeCell ref="J18:J19"/>
    <mergeCell ref="K18:L19"/>
    <mergeCell ref="A16:B17"/>
    <mergeCell ref="C16:E16"/>
    <mergeCell ref="F16:H16"/>
    <mergeCell ref="I16:I17"/>
    <mergeCell ref="J16:J17"/>
    <mergeCell ref="K16:L17"/>
    <mergeCell ref="M18:N19"/>
    <mergeCell ref="O18:P19"/>
    <mergeCell ref="C19:E19"/>
    <mergeCell ref="F19:H19"/>
    <mergeCell ref="A14:B15"/>
    <mergeCell ref="C14:E14"/>
    <mergeCell ref="F14:H14"/>
    <mergeCell ref="I14:I15"/>
    <mergeCell ref="J14:J15"/>
    <mergeCell ref="K14:P15"/>
    <mergeCell ref="C15:E15"/>
    <mergeCell ref="F15:H15"/>
    <mergeCell ref="A9:C10"/>
    <mergeCell ref="D9:P10"/>
    <mergeCell ref="A12:B13"/>
    <mergeCell ref="C12:H12"/>
    <mergeCell ref="I12:I13"/>
    <mergeCell ref="J12:J13"/>
    <mergeCell ref="K12:P13"/>
    <mergeCell ref="C13:H13"/>
    <mergeCell ref="A1:P1"/>
    <mergeCell ref="A2:P2"/>
    <mergeCell ref="A3:P3"/>
    <mergeCell ref="A5:B5"/>
    <mergeCell ref="C5:D5"/>
    <mergeCell ref="A7:C8"/>
    <mergeCell ref="D7:H7"/>
    <mergeCell ref="I7:J8"/>
    <mergeCell ref="K7:K8"/>
    <mergeCell ref="L7:P8"/>
    <mergeCell ref="A32:B33"/>
    <mergeCell ref="C32:E32"/>
    <mergeCell ref="F32:H32"/>
    <mergeCell ref="I32:I33"/>
    <mergeCell ref="J32:J33"/>
    <mergeCell ref="K32:L33"/>
    <mergeCell ref="M32:N33"/>
    <mergeCell ref="O32:P33"/>
    <mergeCell ref="C33:E33"/>
    <mergeCell ref="F33:H33"/>
    <mergeCell ref="A34:B35"/>
    <mergeCell ref="C34:E34"/>
    <mergeCell ref="F34:H34"/>
    <mergeCell ref="I34:I35"/>
    <mergeCell ref="J34:J35"/>
    <mergeCell ref="K34:L35"/>
    <mergeCell ref="M34:N35"/>
    <mergeCell ref="O34:P35"/>
    <mergeCell ref="C35:E35"/>
    <mergeCell ref="F35:H35"/>
  </mergeCells>
  <phoneticPr fontId="1"/>
  <pageMargins left="0.70866141732283472" right="0.70866141732283472" top="0.55118110236220474" bottom="0.55118110236220474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FFBC1-D1BB-40D4-ACC7-C5CC7B5CAA27}">
  <sheetPr codeName="Sheet3"/>
  <dimension ref="B1:Y90"/>
  <sheetViews>
    <sheetView workbookViewId="0">
      <selection activeCell="K15" sqref="K15"/>
    </sheetView>
  </sheetViews>
  <sheetFormatPr defaultColWidth="8.25" defaultRowHeight="18"/>
  <cols>
    <col min="1" max="1" width="0.9140625" style="24" customWidth="1"/>
    <col min="2" max="2" width="4.6640625" style="46" customWidth="1"/>
    <col min="3" max="3" width="10" customWidth="1"/>
    <col min="4" max="4" width="12.1640625" customWidth="1"/>
    <col min="5" max="5" width="15.25" bestFit="1" customWidth="1"/>
    <col min="6" max="6" width="16" customWidth="1"/>
    <col min="7" max="7" width="4.83203125" style="21" customWidth="1"/>
    <col min="8" max="8" width="10.33203125" customWidth="1"/>
    <col min="9" max="9" width="5.75" customWidth="1"/>
    <col min="10" max="10" width="7.4140625" customWidth="1"/>
    <col min="11" max="11" width="8.83203125" style="21" bestFit="1" customWidth="1"/>
    <col min="12" max="12" width="23.1640625" style="21" customWidth="1"/>
    <col min="13" max="13" width="10.1640625" style="21" bestFit="1" customWidth="1"/>
    <col min="14" max="14" width="6.83203125" style="21" customWidth="1"/>
    <col min="15" max="15" width="16.08203125" bestFit="1" customWidth="1"/>
    <col min="16" max="16" width="12.83203125" customWidth="1"/>
    <col min="17" max="17" width="4.83203125" style="21" customWidth="1"/>
    <col min="18" max="18" width="7.33203125" style="21" bestFit="1" customWidth="1"/>
    <col min="19" max="19" width="8.25" style="21"/>
    <col min="20" max="22" width="13.5" customWidth="1"/>
    <col min="23" max="25" width="13.5" style="24" customWidth="1"/>
    <col min="26" max="16384" width="8.25" style="24"/>
  </cols>
  <sheetData>
    <row r="1" spans="2:25" s="18" customFormat="1" ht="13.5" customHeight="1">
      <c r="B1" s="17">
        <v>1</v>
      </c>
      <c r="C1" s="17">
        <v>2</v>
      </c>
      <c r="D1" s="17">
        <v>3</v>
      </c>
      <c r="E1" s="17">
        <v>4</v>
      </c>
      <c r="F1" s="17">
        <v>5</v>
      </c>
      <c r="G1" s="17">
        <v>6</v>
      </c>
      <c r="H1" s="17">
        <v>7</v>
      </c>
      <c r="I1" s="17">
        <v>8</v>
      </c>
      <c r="J1" s="17">
        <v>9</v>
      </c>
      <c r="K1" s="17">
        <v>10</v>
      </c>
      <c r="L1" s="17">
        <v>11</v>
      </c>
      <c r="M1" s="17">
        <v>12</v>
      </c>
      <c r="N1" s="17">
        <v>13</v>
      </c>
      <c r="O1" s="17">
        <v>14</v>
      </c>
      <c r="P1" s="17">
        <v>15</v>
      </c>
      <c r="Q1" s="17">
        <v>16</v>
      </c>
      <c r="R1" s="17">
        <v>17</v>
      </c>
      <c r="S1" s="17">
        <v>18</v>
      </c>
      <c r="T1" s="17">
        <v>19</v>
      </c>
      <c r="U1" s="17">
        <v>20</v>
      </c>
      <c r="V1" s="17">
        <v>21</v>
      </c>
      <c r="W1" s="17">
        <v>22</v>
      </c>
      <c r="X1" s="17">
        <v>23</v>
      </c>
    </row>
    <row r="2" spans="2:25">
      <c r="B2" s="19" t="s">
        <v>90</v>
      </c>
      <c r="C2" s="20"/>
      <c r="R2" s="22"/>
      <c r="U2" s="23"/>
      <c r="V2" s="24"/>
    </row>
    <row r="3" spans="2:25">
      <c r="B3" s="19"/>
      <c r="C3" s="20"/>
      <c r="R3" s="22"/>
      <c r="U3" s="23"/>
      <c r="V3" s="24"/>
    </row>
    <row r="4" spans="2:25" ht="25.5" customHeight="1">
      <c r="B4" s="19"/>
      <c r="C4" s="20"/>
      <c r="R4" s="22"/>
      <c r="U4" s="23"/>
      <c r="V4" s="24"/>
    </row>
    <row r="5" spans="2:25" ht="46.5">
      <c r="B5" s="25" t="s">
        <v>42</v>
      </c>
      <c r="C5" s="65" t="s">
        <v>43</v>
      </c>
      <c r="D5" s="66" t="s">
        <v>44</v>
      </c>
      <c r="E5" s="25" t="s">
        <v>45</v>
      </c>
      <c r="F5" s="26" t="s">
        <v>46</v>
      </c>
      <c r="G5" s="67" t="s">
        <v>47</v>
      </c>
      <c r="H5" s="27" t="s">
        <v>48</v>
      </c>
      <c r="I5" s="25" t="s">
        <v>49</v>
      </c>
      <c r="J5" s="26" t="s">
        <v>50</v>
      </c>
      <c r="K5" s="68" t="s">
        <v>54</v>
      </c>
      <c r="L5" s="68" t="s">
        <v>91</v>
      </c>
      <c r="M5" s="68" t="s">
        <v>55</v>
      </c>
      <c r="N5" s="68" t="s">
        <v>92</v>
      </c>
      <c r="O5" s="68" t="s">
        <v>56</v>
      </c>
      <c r="P5" s="26" t="s">
        <v>93</v>
      </c>
      <c r="Q5" s="28" t="s">
        <v>51</v>
      </c>
      <c r="R5" s="26" t="s">
        <v>94</v>
      </c>
      <c r="S5" s="26" t="s">
        <v>95</v>
      </c>
      <c r="T5" s="26" t="s">
        <v>96</v>
      </c>
      <c r="U5" s="28" t="s">
        <v>97</v>
      </c>
      <c r="V5" s="26" t="s">
        <v>98</v>
      </c>
      <c r="W5" s="26" t="s">
        <v>52</v>
      </c>
      <c r="X5" s="26" t="s">
        <v>53</v>
      </c>
    </row>
    <row r="6" spans="2:25">
      <c r="B6" s="29">
        <v>1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24">
        <f>I6-15</f>
        <v>-15</v>
      </c>
    </row>
    <row r="7" spans="2:25">
      <c r="B7" s="29">
        <v>2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30"/>
      <c r="U7" s="30"/>
      <c r="V7" s="30"/>
      <c r="W7" s="30"/>
      <c r="X7" s="30"/>
      <c r="Y7" s="24">
        <f>I7-15</f>
        <v>-15</v>
      </c>
    </row>
    <row r="8" spans="2:25">
      <c r="B8" s="29">
        <v>3</v>
      </c>
      <c r="C8" s="30"/>
      <c r="D8" s="30"/>
      <c r="E8" s="30"/>
      <c r="F8" s="30"/>
      <c r="G8" s="30"/>
      <c r="H8" s="31"/>
      <c r="I8" s="30"/>
      <c r="J8" s="30"/>
      <c r="K8" s="30"/>
      <c r="L8" s="30"/>
      <c r="M8" s="30"/>
      <c r="N8" s="70"/>
      <c r="O8" s="30"/>
      <c r="P8" s="30"/>
      <c r="Q8" s="30"/>
      <c r="R8" s="30"/>
      <c r="S8" s="30"/>
      <c r="T8" s="30"/>
      <c r="U8" s="30"/>
      <c r="V8" s="30"/>
      <c r="W8" s="30"/>
      <c r="X8" s="30"/>
      <c r="Y8" s="24">
        <f t="shared" ref="Y8:Y71" si="0">I8-15</f>
        <v>-15</v>
      </c>
    </row>
    <row r="9" spans="2:25">
      <c r="B9" s="29">
        <v>4</v>
      </c>
      <c r="C9" s="30"/>
      <c r="D9" s="30"/>
      <c r="E9" s="30"/>
      <c r="F9" s="30"/>
      <c r="G9" s="30"/>
      <c r="H9" s="31"/>
      <c r="I9" s="30"/>
      <c r="J9" s="30"/>
      <c r="K9" s="30"/>
      <c r="L9" s="30"/>
      <c r="M9" s="30"/>
      <c r="N9" s="70"/>
      <c r="O9" s="30"/>
      <c r="P9" s="30"/>
      <c r="Q9" s="30"/>
      <c r="R9" s="30"/>
      <c r="S9" s="30"/>
      <c r="T9" s="30"/>
      <c r="U9" s="30"/>
      <c r="V9" s="30"/>
      <c r="W9" s="30"/>
      <c r="X9" s="30"/>
      <c r="Y9" s="24">
        <f t="shared" si="0"/>
        <v>-15</v>
      </c>
    </row>
    <row r="10" spans="2:25">
      <c r="B10" s="29">
        <v>5</v>
      </c>
      <c r="C10" s="30"/>
      <c r="D10" s="30"/>
      <c r="E10" s="30"/>
      <c r="F10" s="30"/>
      <c r="G10" s="30"/>
      <c r="H10" s="31"/>
      <c r="I10" s="30"/>
      <c r="J10" s="30"/>
      <c r="K10" s="30"/>
      <c r="L10" s="30"/>
      <c r="M10" s="30"/>
      <c r="N10" s="7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24">
        <f t="shared" si="0"/>
        <v>-15</v>
      </c>
    </row>
    <row r="11" spans="2:25">
      <c r="B11" s="29">
        <v>6</v>
      </c>
      <c r="C11" s="30"/>
      <c r="D11" s="30"/>
      <c r="E11" s="30"/>
      <c r="F11" s="30"/>
      <c r="G11" s="30"/>
      <c r="H11" s="31"/>
      <c r="I11" s="30"/>
      <c r="J11" s="30"/>
      <c r="K11" s="30"/>
      <c r="L11" s="30"/>
      <c r="M11" s="30"/>
      <c r="N11" s="7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24">
        <f t="shared" si="0"/>
        <v>-15</v>
      </c>
    </row>
    <row r="12" spans="2:25">
      <c r="B12" s="29">
        <v>7</v>
      </c>
      <c r="C12" s="30"/>
      <c r="D12" s="30"/>
      <c r="E12" s="30"/>
      <c r="F12" s="30"/>
      <c r="G12" s="30"/>
      <c r="H12" s="31"/>
      <c r="I12" s="30"/>
      <c r="J12" s="30"/>
      <c r="K12" s="30"/>
      <c r="L12" s="30"/>
      <c r="M12" s="30"/>
      <c r="N12" s="7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24">
        <f t="shared" si="0"/>
        <v>-15</v>
      </c>
    </row>
    <row r="13" spans="2:25">
      <c r="B13" s="29">
        <v>8</v>
      </c>
      <c r="C13" s="30"/>
      <c r="D13" s="30"/>
      <c r="E13" s="30"/>
      <c r="F13" s="30"/>
      <c r="G13" s="30"/>
      <c r="H13" s="31"/>
      <c r="I13" s="30"/>
      <c r="J13" s="30"/>
      <c r="K13" s="30"/>
      <c r="L13" s="30"/>
      <c r="M13" s="30"/>
      <c r="N13" s="7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24">
        <f t="shared" si="0"/>
        <v>-15</v>
      </c>
    </row>
    <row r="14" spans="2:25">
      <c r="B14" s="29">
        <v>9</v>
      </c>
      <c r="C14" s="30"/>
      <c r="D14" s="30"/>
      <c r="E14" s="30"/>
      <c r="F14" s="30"/>
      <c r="G14" s="30"/>
      <c r="H14" s="31"/>
      <c r="I14" s="30"/>
      <c r="J14" s="30"/>
      <c r="K14" s="30"/>
      <c r="L14" s="30"/>
      <c r="M14" s="30"/>
      <c r="N14" s="7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24">
        <f t="shared" si="0"/>
        <v>-15</v>
      </c>
    </row>
    <row r="15" spans="2:25">
      <c r="B15" s="29">
        <v>10</v>
      </c>
      <c r="C15" s="30"/>
      <c r="D15" s="30"/>
      <c r="E15" s="30"/>
      <c r="F15" s="30"/>
      <c r="G15" s="30"/>
      <c r="H15" s="31"/>
      <c r="I15" s="30"/>
      <c r="J15" s="30"/>
      <c r="K15" s="30"/>
      <c r="L15" s="30"/>
      <c r="M15" s="30"/>
      <c r="N15" s="7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24">
        <f t="shared" si="0"/>
        <v>-15</v>
      </c>
    </row>
    <row r="16" spans="2:25">
      <c r="B16" s="29">
        <v>11</v>
      </c>
      <c r="C16" s="30"/>
      <c r="D16" s="30"/>
      <c r="E16" s="30"/>
      <c r="F16" s="30"/>
      <c r="G16" s="30"/>
      <c r="H16" s="31"/>
      <c r="I16" s="30"/>
      <c r="J16" s="30"/>
      <c r="K16" s="30"/>
      <c r="L16" s="30"/>
      <c r="M16" s="30"/>
      <c r="N16" s="7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24">
        <f t="shared" si="0"/>
        <v>-15</v>
      </c>
    </row>
    <row r="17" spans="2:25">
      <c r="B17" s="29">
        <v>12</v>
      </c>
      <c r="C17" s="30"/>
      <c r="D17" s="30"/>
      <c r="E17" s="30"/>
      <c r="F17" s="30"/>
      <c r="G17" s="30"/>
      <c r="H17" s="31"/>
      <c r="I17" s="30"/>
      <c r="J17" s="30"/>
      <c r="K17" s="30"/>
      <c r="L17" s="30"/>
      <c r="M17" s="30"/>
      <c r="N17" s="7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24">
        <f t="shared" si="0"/>
        <v>-15</v>
      </c>
    </row>
    <row r="18" spans="2:25">
      <c r="B18" s="29">
        <v>13</v>
      </c>
      <c r="C18" s="30"/>
      <c r="D18" s="30"/>
      <c r="E18" s="30"/>
      <c r="F18" s="30"/>
      <c r="G18" s="30"/>
      <c r="H18" s="31"/>
      <c r="I18" s="30"/>
      <c r="J18" s="30"/>
      <c r="K18" s="30"/>
      <c r="L18" s="30"/>
      <c r="M18" s="30"/>
      <c r="N18" s="7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24">
        <f t="shared" si="0"/>
        <v>-15</v>
      </c>
    </row>
    <row r="19" spans="2:25" ht="18" customHeight="1">
      <c r="B19" s="29">
        <v>14</v>
      </c>
      <c r="C19" s="30"/>
      <c r="D19" s="30"/>
      <c r="E19" s="30"/>
      <c r="F19" s="30"/>
      <c r="G19" s="30"/>
      <c r="H19" s="31"/>
      <c r="I19" s="30"/>
      <c r="J19" s="30"/>
      <c r="K19" s="30"/>
      <c r="L19" s="30"/>
      <c r="M19" s="30"/>
      <c r="N19" s="7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24">
        <f t="shared" si="0"/>
        <v>-15</v>
      </c>
    </row>
    <row r="20" spans="2:25">
      <c r="B20" s="29">
        <v>15</v>
      </c>
      <c r="C20" s="30"/>
      <c r="D20" s="30"/>
      <c r="E20" s="30"/>
      <c r="F20" s="30"/>
      <c r="G20" s="30"/>
      <c r="H20" s="31"/>
      <c r="I20" s="30"/>
      <c r="J20" s="30"/>
      <c r="K20" s="30"/>
      <c r="L20" s="30"/>
      <c r="M20" s="30"/>
      <c r="N20" s="7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24">
        <f t="shared" si="0"/>
        <v>-15</v>
      </c>
    </row>
    <row r="21" spans="2:25">
      <c r="B21" s="29">
        <v>16</v>
      </c>
      <c r="C21" s="30"/>
      <c r="D21" s="30"/>
      <c r="E21" s="30"/>
      <c r="F21" s="30"/>
      <c r="G21" s="30"/>
      <c r="H21" s="31"/>
      <c r="I21" s="30"/>
      <c r="J21" s="30"/>
      <c r="K21" s="30"/>
      <c r="L21" s="30"/>
      <c r="M21" s="30"/>
      <c r="N21" s="70" t="str">
        <f t="shared" ref="N21:N71" si="1">IF(I21=18,3,IF(I21=17,2,IF(I21=16,1,"")))</f>
        <v/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24">
        <f t="shared" si="0"/>
        <v>-15</v>
      </c>
    </row>
    <row r="22" spans="2:25">
      <c r="B22" s="29">
        <v>17</v>
      </c>
      <c r="C22" s="30"/>
      <c r="D22" s="30"/>
      <c r="E22" s="30"/>
      <c r="F22" s="30"/>
      <c r="G22" s="30"/>
      <c r="H22" s="31"/>
      <c r="I22" s="30"/>
      <c r="J22" s="30"/>
      <c r="K22" s="30"/>
      <c r="L22" s="30"/>
      <c r="M22" s="30"/>
      <c r="N22" s="70" t="str">
        <f t="shared" si="1"/>
        <v/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24">
        <f t="shared" si="0"/>
        <v>-15</v>
      </c>
    </row>
    <row r="23" spans="2:25">
      <c r="B23" s="29">
        <v>18</v>
      </c>
      <c r="C23" s="30"/>
      <c r="D23" s="30"/>
      <c r="E23" s="30"/>
      <c r="F23" s="30"/>
      <c r="G23" s="30"/>
      <c r="H23" s="31"/>
      <c r="I23" s="30"/>
      <c r="J23" s="30"/>
      <c r="K23" s="30"/>
      <c r="L23" s="30"/>
      <c r="M23" s="30"/>
      <c r="N23" s="70" t="str">
        <f t="shared" si="1"/>
        <v/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24">
        <f t="shared" si="0"/>
        <v>-15</v>
      </c>
    </row>
    <row r="24" spans="2:25">
      <c r="B24" s="29">
        <v>19</v>
      </c>
      <c r="C24" s="30"/>
      <c r="D24" s="30"/>
      <c r="E24" s="30"/>
      <c r="F24" s="30"/>
      <c r="G24" s="30"/>
      <c r="H24" s="31"/>
      <c r="I24" s="30"/>
      <c r="J24" s="30"/>
      <c r="K24" s="30"/>
      <c r="L24" s="30"/>
      <c r="M24" s="30"/>
      <c r="N24" s="70" t="str">
        <f t="shared" si="1"/>
        <v/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24">
        <f t="shared" si="0"/>
        <v>-15</v>
      </c>
    </row>
    <row r="25" spans="2:25">
      <c r="B25" s="29">
        <v>20</v>
      </c>
      <c r="C25" s="30"/>
      <c r="D25" s="30"/>
      <c r="E25" s="30"/>
      <c r="F25" s="30"/>
      <c r="G25" s="30"/>
      <c r="H25" s="31"/>
      <c r="I25" s="30"/>
      <c r="J25" s="30"/>
      <c r="K25" s="30"/>
      <c r="L25" s="30"/>
      <c r="M25" s="30"/>
      <c r="N25" s="70" t="str">
        <f t="shared" si="1"/>
        <v/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24">
        <f t="shared" si="0"/>
        <v>-15</v>
      </c>
    </row>
    <row r="26" spans="2:25">
      <c r="B26" s="29">
        <v>21</v>
      </c>
      <c r="C26" s="30"/>
      <c r="D26" s="30"/>
      <c r="E26" s="30"/>
      <c r="F26" s="30"/>
      <c r="G26" s="30"/>
      <c r="H26" s="31"/>
      <c r="I26" s="30"/>
      <c r="J26" s="30"/>
      <c r="K26" s="30"/>
      <c r="L26" s="30"/>
      <c r="M26" s="30"/>
      <c r="N26" s="70" t="str">
        <f t="shared" si="1"/>
        <v/>
      </c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24">
        <f t="shared" si="0"/>
        <v>-15</v>
      </c>
    </row>
    <row r="27" spans="2:25">
      <c r="B27" s="29">
        <v>22</v>
      </c>
      <c r="C27" s="30"/>
      <c r="D27" s="30"/>
      <c r="E27" s="30"/>
      <c r="F27" s="30"/>
      <c r="G27" s="30"/>
      <c r="H27" s="31"/>
      <c r="I27" s="30"/>
      <c r="J27" s="30"/>
      <c r="K27" s="30"/>
      <c r="L27" s="30"/>
      <c r="M27" s="30"/>
      <c r="N27" s="70" t="str">
        <f t="shared" si="1"/>
        <v/>
      </c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24">
        <f t="shared" si="0"/>
        <v>-15</v>
      </c>
    </row>
    <row r="28" spans="2:25">
      <c r="B28" s="29">
        <v>23</v>
      </c>
      <c r="C28" s="30"/>
      <c r="D28" s="30"/>
      <c r="E28" s="30"/>
      <c r="F28" s="30"/>
      <c r="G28" s="30"/>
      <c r="H28" s="31"/>
      <c r="I28" s="30"/>
      <c r="J28" s="30"/>
      <c r="K28" s="30"/>
      <c r="L28" s="30"/>
      <c r="M28" s="30"/>
      <c r="N28" s="70" t="str">
        <f t="shared" si="1"/>
        <v/>
      </c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24">
        <f t="shared" si="0"/>
        <v>-15</v>
      </c>
    </row>
    <row r="29" spans="2:25">
      <c r="B29" s="29">
        <v>24</v>
      </c>
      <c r="C29" s="30"/>
      <c r="D29" s="30"/>
      <c r="E29" s="30"/>
      <c r="F29" s="30"/>
      <c r="G29" s="30"/>
      <c r="H29" s="31"/>
      <c r="I29" s="30"/>
      <c r="J29" s="30"/>
      <c r="K29" s="30"/>
      <c r="L29" s="30"/>
      <c r="M29" s="30"/>
      <c r="N29" s="70" t="str">
        <f t="shared" si="1"/>
        <v/>
      </c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24">
        <f t="shared" si="0"/>
        <v>-15</v>
      </c>
    </row>
    <row r="30" spans="2:25">
      <c r="B30" s="29">
        <v>25</v>
      </c>
      <c r="C30" s="30"/>
      <c r="D30" s="30"/>
      <c r="E30" s="30"/>
      <c r="F30" s="30"/>
      <c r="G30" s="30"/>
      <c r="H30" s="31"/>
      <c r="I30" s="30"/>
      <c r="J30" s="30"/>
      <c r="K30" s="30"/>
      <c r="L30" s="30"/>
      <c r="M30" s="30"/>
      <c r="N30" s="70" t="str">
        <f t="shared" si="1"/>
        <v/>
      </c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4">
        <f t="shared" si="0"/>
        <v>-15</v>
      </c>
    </row>
    <row r="31" spans="2:25">
      <c r="B31" s="29">
        <v>26</v>
      </c>
      <c r="C31" s="30"/>
      <c r="D31" s="30"/>
      <c r="E31" s="30"/>
      <c r="F31" s="30"/>
      <c r="G31" s="30"/>
      <c r="H31" s="31"/>
      <c r="I31" s="30"/>
      <c r="J31" s="30"/>
      <c r="K31" s="30"/>
      <c r="L31" s="30"/>
      <c r="M31" s="30"/>
      <c r="N31" s="70" t="str">
        <f t="shared" si="1"/>
        <v/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24">
        <f t="shared" si="0"/>
        <v>-15</v>
      </c>
    </row>
    <row r="32" spans="2:25">
      <c r="B32" s="29">
        <v>27</v>
      </c>
      <c r="C32" s="30"/>
      <c r="D32" s="30"/>
      <c r="E32" s="30"/>
      <c r="F32" s="30"/>
      <c r="G32" s="30"/>
      <c r="H32" s="31"/>
      <c r="I32" s="30"/>
      <c r="J32" s="30"/>
      <c r="K32" s="30"/>
      <c r="L32" s="30"/>
      <c r="M32" s="30"/>
      <c r="N32" s="70" t="str">
        <f t="shared" si="1"/>
        <v/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24">
        <f t="shared" si="0"/>
        <v>-15</v>
      </c>
    </row>
    <row r="33" spans="2:25">
      <c r="B33" s="29">
        <v>28</v>
      </c>
      <c r="C33" s="30"/>
      <c r="D33" s="30"/>
      <c r="E33" s="30"/>
      <c r="F33" s="30"/>
      <c r="G33" s="30"/>
      <c r="H33" s="31"/>
      <c r="I33" s="30"/>
      <c r="J33" s="30"/>
      <c r="K33" s="30"/>
      <c r="L33" s="30"/>
      <c r="M33" s="30"/>
      <c r="N33" s="70" t="str">
        <f t="shared" si="1"/>
        <v/>
      </c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24">
        <f t="shared" si="0"/>
        <v>-15</v>
      </c>
    </row>
    <row r="34" spans="2:25">
      <c r="B34" s="29">
        <v>29</v>
      </c>
      <c r="C34" s="32"/>
      <c r="D34" s="33"/>
      <c r="E34" s="34"/>
      <c r="F34" s="33"/>
      <c r="G34" s="35"/>
      <c r="H34" s="36"/>
      <c r="I34" s="37"/>
      <c r="J34" s="38"/>
      <c r="K34" s="38"/>
      <c r="L34" s="39"/>
      <c r="M34" s="40"/>
      <c r="N34" s="70" t="str">
        <f t="shared" si="1"/>
        <v/>
      </c>
      <c r="O34" s="41"/>
      <c r="P34" s="38"/>
      <c r="Q34" s="40"/>
      <c r="R34" s="38"/>
      <c r="S34" s="42"/>
      <c r="T34" s="43"/>
      <c r="U34" s="38"/>
      <c r="V34" s="38"/>
      <c r="W34" s="44"/>
      <c r="X34" s="45"/>
      <c r="Y34" s="24">
        <f t="shared" si="0"/>
        <v>-15</v>
      </c>
    </row>
    <row r="35" spans="2:25">
      <c r="B35" s="29">
        <v>30</v>
      </c>
      <c r="C35" s="32"/>
      <c r="D35" s="33"/>
      <c r="E35" s="34"/>
      <c r="F35" s="33"/>
      <c r="G35" s="35"/>
      <c r="H35" s="36"/>
      <c r="I35" s="37"/>
      <c r="J35" s="38"/>
      <c r="K35" s="38"/>
      <c r="L35" s="39"/>
      <c r="M35" s="40"/>
      <c r="N35" s="70" t="str">
        <f t="shared" si="1"/>
        <v/>
      </c>
      <c r="O35" s="41"/>
      <c r="P35" s="38"/>
      <c r="Q35" s="40"/>
      <c r="R35" s="38"/>
      <c r="S35" s="42"/>
      <c r="T35" s="43"/>
      <c r="U35" s="38"/>
      <c r="V35" s="38"/>
      <c r="W35" s="44"/>
      <c r="X35" s="45"/>
      <c r="Y35" s="24">
        <f t="shared" si="0"/>
        <v>-15</v>
      </c>
    </row>
    <row r="36" spans="2:25">
      <c r="B36" s="29">
        <v>31</v>
      </c>
      <c r="C36" s="32"/>
      <c r="D36" s="33"/>
      <c r="E36" s="34"/>
      <c r="F36" s="33"/>
      <c r="G36" s="35"/>
      <c r="H36" s="36"/>
      <c r="I36" s="37"/>
      <c r="J36" s="38"/>
      <c r="K36" s="38"/>
      <c r="L36" s="39"/>
      <c r="M36" s="40"/>
      <c r="N36" s="70" t="str">
        <f t="shared" si="1"/>
        <v/>
      </c>
      <c r="O36" s="41"/>
      <c r="P36" s="38"/>
      <c r="Q36" s="40"/>
      <c r="R36" s="38"/>
      <c r="S36" s="42"/>
      <c r="T36" s="43"/>
      <c r="U36" s="38"/>
      <c r="V36" s="38"/>
      <c r="W36" s="44"/>
      <c r="X36" s="45"/>
      <c r="Y36" s="24">
        <f t="shared" si="0"/>
        <v>-15</v>
      </c>
    </row>
    <row r="37" spans="2:25">
      <c r="B37" s="29">
        <v>32</v>
      </c>
      <c r="C37" s="32"/>
      <c r="D37" s="33"/>
      <c r="E37" s="34"/>
      <c r="F37" s="33"/>
      <c r="G37" s="35"/>
      <c r="H37" s="36"/>
      <c r="I37" s="37"/>
      <c r="J37" s="38"/>
      <c r="K37" s="38"/>
      <c r="L37" s="39"/>
      <c r="M37" s="40"/>
      <c r="N37" s="70" t="str">
        <f t="shared" si="1"/>
        <v/>
      </c>
      <c r="O37" s="41"/>
      <c r="P37" s="38"/>
      <c r="Q37" s="40"/>
      <c r="R37" s="38"/>
      <c r="S37" s="42"/>
      <c r="T37" s="43"/>
      <c r="U37" s="38"/>
      <c r="V37" s="38"/>
      <c r="W37" s="44"/>
      <c r="X37" s="45"/>
      <c r="Y37" s="24">
        <f t="shared" si="0"/>
        <v>-15</v>
      </c>
    </row>
    <row r="38" spans="2:25">
      <c r="B38" s="29">
        <v>33</v>
      </c>
      <c r="C38" s="32"/>
      <c r="D38" s="33"/>
      <c r="E38" s="34"/>
      <c r="F38" s="33"/>
      <c r="G38" s="35"/>
      <c r="H38" s="36"/>
      <c r="I38" s="37"/>
      <c r="J38" s="38"/>
      <c r="K38" s="38"/>
      <c r="L38" s="39"/>
      <c r="M38" s="40"/>
      <c r="N38" s="70" t="str">
        <f t="shared" si="1"/>
        <v/>
      </c>
      <c r="O38" s="41"/>
      <c r="P38" s="38"/>
      <c r="Q38" s="40"/>
      <c r="R38" s="38"/>
      <c r="S38" s="42"/>
      <c r="T38" s="43"/>
      <c r="U38" s="38"/>
      <c r="V38" s="38"/>
      <c r="W38" s="44"/>
      <c r="X38" s="45"/>
      <c r="Y38" s="24">
        <f t="shared" si="0"/>
        <v>-15</v>
      </c>
    </row>
    <row r="39" spans="2:25">
      <c r="B39" s="29">
        <v>34</v>
      </c>
      <c r="C39" s="32"/>
      <c r="D39" s="33"/>
      <c r="E39" s="34"/>
      <c r="F39" s="33"/>
      <c r="G39" s="35"/>
      <c r="H39" s="36"/>
      <c r="I39" s="37"/>
      <c r="J39" s="38"/>
      <c r="K39" s="38"/>
      <c r="L39" s="39"/>
      <c r="M39" s="40"/>
      <c r="N39" s="70" t="str">
        <f t="shared" si="1"/>
        <v/>
      </c>
      <c r="O39" s="41"/>
      <c r="P39" s="38"/>
      <c r="Q39" s="40"/>
      <c r="R39" s="38"/>
      <c r="S39" s="42"/>
      <c r="T39" s="43"/>
      <c r="U39" s="38"/>
      <c r="V39" s="38"/>
      <c r="W39" s="44"/>
      <c r="X39" s="45"/>
      <c r="Y39" s="24">
        <f t="shared" si="0"/>
        <v>-15</v>
      </c>
    </row>
    <row r="40" spans="2:25">
      <c r="B40" s="29">
        <v>35</v>
      </c>
      <c r="C40" s="32"/>
      <c r="D40" s="33"/>
      <c r="E40" s="34"/>
      <c r="F40" s="33"/>
      <c r="G40" s="35"/>
      <c r="H40" s="36"/>
      <c r="I40" s="37"/>
      <c r="J40" s="38"/>
      <c r="K40" s="38"/>
      <c r="L40" s="39"/>
      <c r="M40" s="40"/>
      <c r="N40" s="70" t="str">
        <f t="shared" si="1"/>
        <v/>
      </c>
      <c r="O40" s="41"/>
      <c r="P40" s="38"/>
      <c r="Q40" s="40"/>
      <c r="R40" s="38"/>
      <c r="S40" s="42"/>
      <c r="T40" s="43"/>
      <c r="U40" s="38"/>
      <c r="V40" s="38"/>
      <c r="W40" s="44"/>
      <c r="X40" s="45"/>
      <c r="Y40" s="24">
        <f t="shared" si="0"/>
        <v>-15</v>
      </c>
    </row>
    <row r="41" spans="2:25">
      <c r="B41" s="29">
        <v>36</v>
      </c>
      <c r="C41" s="32"/>
      <c r="D41" s="33"/>
      <c r="E41" s="34"/>
      <c r="F41" s="33"/>
      <c r="G41" s="35"/>
      <c r="H41" s="36"/>
      <c r="I41" s="37"/>
      <c r="J41" s="38"/>
      <c r="K41" s="38"/>
      <c r="L41" s="39"/>
      <c r="M41" s="40"/>
      <c r="N41" s="70" t="str">
        <f t="shared" si="1"/>
        <v/>
      </c>
      <c r="O41" s="41"/>
      <c r="P41" s="38"/>
      <c r="Q41" s="40"/>
      <c r="R41" s="38"/>
      <c r="S41" s="42"/>
      <c r="T41" s="43"/>
      <c r="U41" s="38"/>
      <c r="V41" s="38"/>
      <c r="W41" s="44"/>
      <c r="X41" s="45"/>
      <c r="Y41" s="24">
        <f t="shared" si="0"/>
        <v>-15</v>
      </c>
    </row>
    <row r="42" spans="2:25">
      <c r="B42" s="29">
        <v>37</v>
      </c>
      <c r="C42" s="32"/>
      <c r="D42" s="33"/>
      <c r="E42" s="34"/>
      <c r="F42" s="33"/>
      <c r="G42" s="35"/>
      <c r="H42" s="36"/>
      <c r="I42" s="37"/>
      <c r="J42" s="38"/>
      <c r="K42" s="38"/>
      <c r="L42" s="39"/>
      <c r="M42" s="40"/>
      <c r="N42" s="70" t="str">
        <f t="shared" si="1"/>
        <v/>
      </c>
      <c r="O42" s="41"/>
      <c r="P42" s="38"/>
      <c r="Q42" s="40"/>
      <c r="R42" s="38"/>
      <c r="S42" s="42"/>
      <c r="T42" s="43"/>
      <c r="U42" s="38"/>
      <c r="V42" s="38"/>
      <c r="W42" s="44"/>
      <c r="X42" s="45"/>
      <c r="Y42" s="24">
        <f t="shared" si="0"/>
        <v>-15</v>
      </c>
    </row>
    <row r="43" spans="2:25">
      <c r="B43" s="29">
        <v>38</v>
      </c>
      <c r="C43" s="32"/>
      <c r="D43" s="33"/>
      <c r="E43" s="34"/>
      <c r="F43" s="33"/>
      <c r="G43" s="35"/>
      <c r="H43" s="36"/>
      <c r="I43" s="37"/>
      <c r="J43" s="38"/>
      <c r="K43" s="38"/>
      <c r="L43" s="39"/>
      <c r="M43" s="40"/>
      <c r="N43" s="70" t="str">
        <f t="shared" si="1"/>
        <v/>
      </c>
      <c r="O43" s="41"/>
      <c r="P43" s="38"/>
      <c r="Q43" s="40"/>
      <c r="R43" s="38"/>
      <c r="S43" s="42"/>
      <c r="T43" s="43"/>
      <c r="U43" s="38"/>
      <c r="V43" s="38"/>
      <c r="W43" s="44"/>
      <c r="X43" s="45"/>
      <c r="Y43" s="24">
        <f t="shared" si="0"/>
        <v>-15</v>
      </c>
    </row>
    <row r="44" spans="2:25">
      <c r="B44" s="29">
        <v>39</v>
      </c>
      <c r="C44" s="32"/>
      <c r="D44" s="33"/>
      <c r="E44" s="34"/>
      <c r="F44" s="33"/>
      <c r="G44" s="35"/>
      <c r="H44" s="36"/>
      <c r="I44" s="37"/>
      <c r="J44" s="38"/>
      <c r="K44" s="38"/>
      <c r="L44" s="39"/>
      <c r="M44" s="40"/>
      <c r="N44" s="70" t="str">
        <f t="shared" si="1"/>
        <v/>
      </c>
      <c r="O44" s="41"/>
      <c r="P44" s="38"/>
      <c r="Q44" s="40"/>
      <c r="R44" s="38"/>
      <c r="S44" s="42"/>
      <c r="T44" s="43"/>
      <c r="U44" s="38"/>
      <c r="V44" s="38"/>
      <c r="W44" s="44"/>
      <c r="X44" s="45"/>
      <c r="Y44" s="24">
        <f t="shared" si="0"/>
        <v>-15</v>
      </c>
    </row>
    <row r="45" spans="2:25">
      <c r="B45" s="29">
        <v>40</v>
      </c>
      <c r="C45" s="32"/>
      <c r="D45" s="33"/>
      <c r="E45" s="34"/>
      <c r="F45" s="33"/>
      <c r="G45" s="35"/>
      <c r="H45" s="36"/>
      <c r="I45" s="37"/>
      <c r="J45" s="38"/>
      <c r="K45" s="38"/>
      <c r="L45" s="39"/>
      <c r="M45" s="40"/>
      <c r="N45" s="70" t="str">
        <f t="shared" si="1"/>
        <v/>
      </c>
      <c r="O45" s="41"/>
      <c r="P45" s="38"/>
      <c r="Q45" s="40"/>
      <c r="R45" s="38"/>
      <c r="S45" s="42"/>
      <c r="T45" s="43"/>
      <c r="U45" s="38"/>
      <c r="V45" s="38"/>
      <c r="W45" s="44"/>
      <c r="X45" s="45"/>
      <c r="Y45" s="24">
        <f t="shared" si="0"/>
        <v>-15</v>
      </c>
    </row>
    <row r="46" spans="2:25">
      <c r="B46" s="29">
        <v>41</v>
      </c>
      <c r="C46" s="32"/>
      <c r="D46" s="33"/>
      <c r="E46" s="34"/>
      <c r="F46" s="33"/>
      <c r="G46" s="35"/>
      <c r="H46" s="36"/>
      <c r="I46" s="37"/>
      <c r="J46" s="38"/>
      <c r="K46" s="38"/>
      <c r="L46" s="39"/>
      <c r="M46" s="40"/>
      <c r="N46" s="70" t="str">
        <f t="shared" si="1"/>
        <v/>
      </c>
      <c r="O46" s="41"/>
      <c r="P46" s="38"/>
      <c r="Q46" s="40"/>
      <c r="R46" s="38"/>
      <c r="S46" s="42"/>
      <c r="T46" s="43"/>
      <c r="U46" s="38"/>
      <c r="V46" s="38"/>
      <c r="W46" s="44"/>
      <c r="X46" s="45"/>
      <c r="Y46" s="24">
        <f t="shared" si="0"/>
        <v>-15</v>
      </c>
    </row>
    <row r="47" spans="2:25">
      <c r="B47" s="29">
        <v>42</v>
      </c>
      <c r="C47" s="32"/>
      <c r="D47" s="33"/>
      <c r="E47" s="34"/>
      <c r="F47" s="33"/>
      <c r="G47" s="35"/>
      <c r="H47" s="36"/>
      <c r="I47" s="37"/>
      <c r="J47" s="38"/>
      <c r="K47" s="38"/>
      <c r="L47" s="39"/>
      <c r="M47" s="40"/>
      <c r="N47" s="70" t="str">
        <f t="shared" si="1"/>
        <v/>
      </c>
      <c r="O47" s="41"/>
      <c r="P47" s="38"/>
      <c r="Q47" s="40"/>
      <c r="R47" s="38"/>
      <c r="S47" s="42"/>
      <c r="T47" s="43"/>
      <c r="U47" s="38"/>
      <c r="V47" s="38"/>
      <c r="W47" s="44"/>
      <c r="X47" s="45"/>
      <c r="Y47" s="24">
        <f t="shared" si="0"/>
        <v>-15</v>
      </c>
    </row>
    <row r="48" spans="2:25">
      <c r="B48" s="29">
        <v>43</v>
      </c>
      <c r="C48" s="32"/>
      <c r="D48" s="33"/>
      <c r="E48" s="34"/>
      <c r="F48" s="33"/>
      <c r="G48" s="35"/>
      <c r="H48" s="36"/>
      <c r="I48" s="37"/>
      <c r="J48" s="38"/>
      <c r="K48" s="38"/>
      <c r="L48" s="39"/>
      <c r="M48" s="40"/>
      <c r="N48" s="70" t="str">
        <f t="shared" si="1"/>
        <v/>
      </c>
      <c r="O48" s="41"/>
      <c r="P48" s="38"/>
      <c r="Q48" s="40"/>
      <c r="R48" s="38"/>
      <c r="S48" s="42"/>
      <c r="T48" s="43"/>
      <c r="U48" s="38"/>
      <c r="V48" s="38"/>
      <c r="W48" s="44"/>
      <c r="X48" s="45"/>
      <c r="Y48" s="24">
        <f t="shared" si="0"/>
        <v>-15</v>
      </c>
    </row>
    <row r="49" spans="2:25">
      <c r="B49" s="29">
        <v>44</v>
      </c>
      <c r="C49" s="32"/>
      <c r="D49" s="33"/>
      <c r="E49" s="34"/>
      <c r="F49" s="33"/>
      <c r="G49" s="35"/>
      <c r="H49" s="36"/>
      <c r="I49" s="37"/>
      <c r="J49" s="38"/>
      <c r="K49" s="38"/>
      <c r="L49" s="39"/>
      <c r="M49" s="40"/>
      <c r="N49" s="70" t="str">
        <f t="shared" si="1"/>
        <v/>
      </c>
      <c r="O49" s="41"/>
      <c r="P49" s="38"/>
      <c r="Q49" s="40"/>
      <c r="R49" s="38"/>
      <c r="S49" s="42"/>
      <c r="T49" s="43"/>
      <c r="U49" s="38"/>
      <c r="V49" s="38"/>
      <c r="W49" s="44"/>
      <c r="X49" s="45"/>
      <c r="Y49" s="24">
        <f t="shared" si="0"/>
        <v>-15</v>
      </c>
    </row>
    <row r="50" spans="2:25">
      <c r="B50" s="29">
        <v>45</v>
      </c>
      <c r="C50" s="32"/>
      <c r="D50" s="33"/>
      <c r="E50" s="34"/>
      <c r="F50" s="33"/>
      <c r="G50" s="35"/>
      <c r="H50" s="36"/>
      <c r="I50" s="37"/>
      <c r="J50" s="38"/>
      <c r="K50" s="38"/>
      <c r="L50" s="39"/>
      <c r="M50" s="40"/>
      <c r="N50" s="70" t="str">
        <f t="shared" si="1"/>
        <v/>
      </c>
      <c r="O50" s="41"/>
      <c r="P50" s="38"/>
      <c r="Q50" s="40"/>
      <c r="R50" s="38"/>
      <c r="S50" s="42"/>
      <c r="T50" s="43"/>
      <c r="U50" s="38"/>
      <c r="V50" s="38"/>
      <c r="W50" s="44"/>
      <c r="X50" s="45"/>
      <c r="Y50" s="24">
        <f t="shared" si="0"/>
        <v>-15</v>
      </c>
    </row>
    <row r="51" spans="2:25">
      <c r="B51" s="29">
        <v>46</v>
      </c>
      <c r="C51" s="32"/>
      <c r="D51" s="33"/>
      <c r="E51" s="34"/>
      <c r="F51" s="33"/>
      <c r="G51" s="35"/>
      <c r="H51" s="36"/>
      <c r="I51" s="37"/>
      <c r="J51" s="38"/>
      <c r="K51" s="38"/>
      <c r="L51" s="39"/>
      <c r="M51" s="40"/>
      <c r="N51" s="70" t="str">
        <f t="shared" si="1"/>
        <v/>
      </c>
      <c r="O51" s="41"/>
      <c r="P51" s="38"/>
      <c r="Q51" s="40"/>
      <c r="R51" s="38"/>
      <c r="S51" s="42"/>
      <c r="T51" s="43"/>
      <c r="U51" s="38"/>
      <c r="V51" s="38"/>
      <c r="W51" s="44"/>
      <c r="X51" s="45"/>
      <c r="Y51" s="24">
        <f t="shared" si="0"/>
        <v>-15</v>
      </c>
    </row>
    <row r="52" spans="2:25">
      <c r="B52" s="29">
        <v>47</v>
      </c>
      <c r="C52" s="32"/>
      <c r="D52" s="33"/>
      <c r="E52" s="34"/>
      <c r="F52" s="33"/>
      <c r="G52" s="35"/>
      <c r="H52" s="36"/>
      <c r="I52" s="37"/>
      <c r="J52" s="38"/>
      <c r="K52" s="38"/>
      <c r="L52" s="39"/>
      <c r="M52" s="40"/>
      <c r="N52" s="70" t="str">
        <f t="shared" si="1"/>
        <v/>
      </c>
      <c r="O52" s="41"/>
      <c r="P52" s="38"/>
      <c r="Q52" s="40"/>
      <c r="R52" s="38"/>
      <c r="S52" s="42"/>
      <c r="T52" s="43"/>
      <c r="U52" s="38"/>
      <c r="V52" s="38"/>
      <c r="W52" s="44"/>
      <c r="X52" s="45"/>
      <c r="Y52" s="24">
        <f t="shared" si="0"/>
        <v>-15</v>
      </c>
    </row>
    <row r="53" spans="2:25">
      <c r="B53" s="29">
        <v>48</v>
      </c>
      <c r="C53" s="32"/>
      <c r="D53" s="33"/>
      <c r="E53" s="34"/>
      <c r="F53" s="33"/>
      <c r="G53" s="35"/>
      <c r="H53" s="36"/>
      <c r="I53" s="37"/>
      <c r="J53" s="38"/>
      <c r="K53" s="38"/>
      <c r="L53" s="39"/>
      <c r="M53" s="40"/>
      <c r="N53" s="70" t="str">
        <f t="shared" si="1"/>
        <v/>
      </c>
      <c r="O53" s="41"/>
      <c r="P53" s="38"/>
      <c r="Q53" s="40"/>
      <c r="R53" s="38"/>
      <c r="S53" s="42"/>
      <c r="T53" s="43"/>
      <c r="U53" s="38"/>
      <c r="V53" s="38"/>
      <c r="W53" s="44"/>
      <c r="X53" s="45"/>
      <c r="Y53" s="24">
        <f t="shared" si="0"/>
        <v>-15</v>
      </c>
    </row>
    <row r="54" spans="2:25">
      <c r="B54" s="29">
        <v>49</v>
      </c>
      <c r="C54" s="32"/>
      <c r="D54" s="33"/>
      <c r="E54" s="34"/>
      <c r="F54" s="33"/>
      <c r="G54" s="35"/>
      <c r="H54" s="36"/>
      <c r="I54" s="37"/>
      <c r="J54" s="38"/>
      <c r="K54" s="38"/>
      <c r="L54" s="39"/>
      <c r="M54" s="40"/>
      <c r="N54" s="70" t="str">
        <f t="shared" si="1"/>
        <v/>
      </c>
      <c r="O54" s="41"/>
      <c r="P54" s="38"/>
      <c r="Q54" s="40"/>
      <c r="R54" s="38"/>
      <c r="S54" s="42"/>
      <c r="T54" s="43"/>
      <c r="U54" s="38"/>
      <c r="V54" s="38"/>
      <c r="W54" s="44"/>
      <c r="X54" s="45"/>
      <c r="Y54" s="24">
        <f t="shared" si="0"/>
        <v>-15</v>
      </c>
    </row>
    <row r="55" spans="2:25">
      <c r="B55" s="29">
        <v>50</v>
      </c>
      <c r="C55" s="32"/>
      <c r="D55" s="33"/>
      <c r="E55" s="34"/>
      <c r="F55" s="33"/>
      <c r="G55" s="35"/>
      <c r="H55" s="36"/>
      <c r="I55" s="37"/>
      <c r="J55" s="38"/>
      <c r="K55" s="38"/>
      <c r="L55" s="39"/>
      <c r="M55" s="40"/>
      <c r="N55" s="70" t="str">
        <f t="shared" si="1"/>
        <v/>
      </c>
      <c r="O55" s="41"/>
      <c r="P55" s="38"/>
      <c r="Q55" s="40"/>
      <c r="R55" s="38"/>
      <c r="S55" s="42"/>
      <c r="T55" s="43"/>
      <c r="U55" s="38"/>
      <c r="V55" s="38"/>
      <c r="W55" s="44"/>
      <c r="X55" s="45"/>
      <c r="Y55" s="24">
        <f t="shared" si="0"/>
        <v>-15</v>
      </c>
    </row>
    <row r="56" spans="2:25">
      <c r="B56" s="29">
        <v>51</v>
      </c>
      <c r="C56" s="32"/>
      <c r="D56" s="33"/>
      <c r="E56" s="34"/>
      <c r="F56" s="33"/>
      <c r="G56" s="35"/>
      <c r="H56" s="36"/>
      <c r="I56" s="37"/>
      <c r="J56" s="38"/>
      <c r="K56" s="38"/>
      <c r="L56" s="39"/>
      <c r="M56" s="40"/>
      <c r="N56" s="70" t="str">
        <f t="shared" si="1"/>
        <v/>
      </c>
      <c r="O56" s="41"/>
      <c r="P56" s="38"/>
      <c r="Q56" s="40"/>
      <c r="R56" s="38"/>
      <c r="S56" s="42"/>
      <c r="T56" s="43"/>
      <c r="U56" s="38"/>
      <c r="V56" s="38"/>
      <c r="W56" s="44"/>
      <c r="X56" s="45"/>
      <c r="Y56" s="24">
        <f t="shared" si="0"/>
        <v>-15</v>
      </c>
    </row>
    <row r="57" spans="2:25">
      <c r="B57" s="29">
        <v>52</v>
      </c>
      <c r="C57" s="32"/>
      <c r="D57" s="33"/>
      <c r="E57" s="34"/>
      <c r="F57" s="33"/>
      <c r="G57" s="35"/>
      <c r="H57" s="36"/>
      <c r="I57" s="37"/>
      <c r="J57" s="38"/>
      <c r="K57" s="38"/>
      <c r="L57" s="39"/>
      <c r="M57" s="40"/>
      <c r="N57" s="70" t="str">
        <f t="shared" si="1"/>
        <v/>
      </c>
      <c r="O57" s="41"/>
      <c r="P57" s="38"/>
      <c r="Q57" s="40"/>
      <c r="R57" s="38"/>
      <c r="S57" s="42"/>
      <c r="T57" s="43"/>
      <c r="U57" s="38"/>
      <c r="V57" s="38"/>
      <c r="W57" s="44"/>
      <c r="X57" s="45"/>
      <c r="Y57" s="24">
        <f t="shared" si="0"/>
        <v>-15</v>
      </c>
    </row>
    <row r="58" spans="2:25">
      <c r="B58" s="29">
        <v>53</v>
      </c>
      <c r="C58" s="32"/>
      <c r="D58" s="33"/>
      <c r="E58" s="34"/>
      <c r="F58" s="33"/>
      <c r="G58" s="35"/>
      <c r="H58" s="36"/>
      <c r="I58" s="37"/>
      <c r="J58" s="38"/>
      <c r="K58" s="38"/>
      <c r="L58" s="39"/>
      <c r="M58" s="40"/>
      <c r="N58" s="70" t="str">
        <f t="shared" si="1"/>
        <v/>
      </c>
      <c r="O58" s="41"/>
      <c r="P58" s="38"/>
      <c r="Q58" s="40"/>
      <c r="R58" s="38"/>
      <c r="S58" s="42"/>
      <c r="T58" s="43"/>
      <c r="U58" s="38"/>
      <c r="V58" s="38"/>
      <c r="W58" s="44"/>
      <c r="X58" s="45"/>
      <c r="Y58" s="24">
        <f t="shared" si="0"/>
        <v>-15</v>
      </c>
    </row>
    <row r="59" spans="2:25">
      <c r="B59" s="29">
        <v>54</v>
      </c>
      <c r="C59" s="32"/>
      <c r="D59" s="33"/>
      <c r="E59" s="34"/>
      <c r="F59" s="33"/>
      <c r="G59" s="35"/>
      <c r="H59" s="36"/>
      <c r="I59" s="37"/>
      <c r="J59" s="38"/>
      <c r="K59" s="38"/>
      <c r="L59" s="39"/>
      <c r="M59" s="40"/>
      <c r="N59" s="70" t="str">
        <f t="shared" si="1"/>
        <v/>
      </c>
      <c r="O59" s="41"/>
      <c r="P59" s="38"/>
      <c r="Q59" s="40"/>
      <c r="R59" s="38"/>
      <c r="S59" s="42"/>
      <c r="T59" s="43"/>
      <c r="U59" s="38"/>
      <c r="V59" s="38"/>
      <c r="W59" s="44"/>
      <c r="X59" s="45"/>
      <c r="Y59" s="24">
        <f t="shared" si="0"/>
        <v>-15</v>
      </c>
    </row>
    <row r="60" spans="2:25">
      <c r="B60" s="29">
        <v>55</v>
      </c>
      <c r="C60" s="32"/>
      <c r="D60" s="33"/>
      <c r="E60" s="34"/>
      <c r="F60" s="33"/>
      <c r="G60" s="35"/>
      <c r="H60" s="36"/>
      <c r="I60" s="37"/>
      <c r="J60" s="38"/>
      <c r="K60" s="38"/>
      <c r="L60" s="39"/>
      <c r="M60" s="40"/>
      <c r="N60" s="70" t="str">
        <f t="shared" si="1"/>
        <v/>
      </c>
      <c r="O60" s="41"/>
      <c r="P60" s="38"/>
      <c r="Q60" s="40"/>
      <c r="R60" s="38"/>
      <c r="S60" s="42"/>
      <c r="T60" s="43"/>
      <c r="U60" s="38"/>
      <c r="V60" s="38"/>
      <c r="W60" s="44"/>
      <c r="X60" s="45"/>
      <c r="Y60" s="24">
        <f t="shared" si="0"/>
        <v>-15</v>
      </c>
    </row>
    <row r="61" spans="2:25">
      <c r="B61" s="29">
        <v>56</v>
      </c>
      <c r="C61" s="32"/>
      <c r="D61" s="33"/>
      <c r="E61" s="34"/>
      <c r="F61" s="33"/>
      <c r="G61" s="35"/>
      <c r="H61" s="36"/>
      <c r="I61" s="37"/>
      <c r="J61" s="38"/>
      <c r="K61" s="38"/>
      <c r="L61" s="39"/>
      <c r="M61" s="40"/>
      <c r="N61" s="70" t="str">
        <f t="shared" si="1"/>
        <v/>
      </c>
      <c r="O61" s="41"/>
      <c r="P61" s="38"/>
      <c r="Q61" s="40"/>
      <c r="R61" s="38"/>
      <c r="S61" s="42"/>
      <c r="T61" s="43"/>
      <c r="U61" s="38"/>
      <c r="V61" s="38"/>
      <c r="W61" s="44"/>
      <c r="X61" s="45"/>
      <c r="Y61" s="24">
        <f t="shared" si="0"/>
        <v>-15</v>
      </c>
    </row>
    <row r="62" spans="2:25">
      <c r="B62" s="29">
        <v>57</v>
      </c>
      <c r="C62" s="32"/>
      <c r="D62" s="33"/>
      <c r="E62" s="34"/>
      <c r="F62" s="33"/>
      <c r="G62" s="35"/>
      <c r="H62" s="36"/>
      <c r="I62" s="37"/>
      <c r="J62" s="38"/>
      <c r="K62" s="38"/>
      <c r="L62" s="39"/>
      <c r="M62" s="40"/>
      <c r="N62" s="70" t="str">
        <f t="shared" si="1"/>
        <v/>
      </c>
      <c r="O62" s="41"/>
      <c r="P62" s="38"/>
      <c r="Q62" s="40"/>
      <c r="R62" s="38"/>
      <c r="S62" s="42"/>
      <c r="T62" s="43"/>
      <c r="U62" s="38"/>
      <c r="V62" s="38"/>
      <c r="W62" s="44"/>
      <c r="X62" s="45"/>
      <c r="Y62" s="24">
        <f t="shared" si="0"/>
        <v>-15</v>
      </c>
    </row>
    <row r="63" spans="2:25">
      <c r="B63" s="29">
        <v>58</v>
      </c>
      <c r="C63" s="32"/>
      <c r="D63" s="33"/>
      <c r="E63" s="34"/>
      <c r="F63" s="33"/>
      <c r="G63" s="35"/>
      <c r="H63" s="36"/>
      <c r="I63" s="37"/>
      <c r="J63" s="38"/>
      <c r="K63" s="38"/>
      <c r="L63" s="39"/>
      <c r="M63" s="40"/>
      <c r="N63" s="70" t="str">
        <f t="shared" si="1"/>
        <v/>
      </c>
      <c r="O63" s="41"/>
      <c r="P63" s="38"/>
      <c r="Q63" s="40"/>
      <c r="R63" s="38"/>
      <c r="S63" s="42"/>
      <c r="T63" s="43"/>
      <c r="U63" s="38"/>
      <c r="V63" s="38"/>
      <c r="W63" s="44"/>
      <c r="X63" s="45"/>
      <c r="Y63" s="24">
        <f t="shared" si="0"/>
        <v>-15</v>
      </c>
    </row>
    <row r="64" spans="2:25">
      <c r="B64" s="29">
        <v>59</v>
      </c>
      <c r="C64" s="32"/>
      <c r="D64" s="33"/>
      <c r="E64" s="34"/>
      <c r="F64" s="33"/>
      <c r="G64" s="35"/>
      <c r="H64" s="36"/>
      <c r="I64" s="37"/>
      <c r="J64" s="38"/>
      <c r="K64" s="38"/>
      <c r="L64" s="39"/>
      <c r="M64" s="40"/>
      <c r="N64" s="70" t="str">
        <f t="shared" si="1"/>
        <v/>
      </c>
      <c r="O64" s="41"/>
      <c r="P64" s="38"/>
      <c r="Q64" s="40"/>
      <c r="R64" s="38"/>
      <c r="S64" s="42"/>
      <c r="T64" s="43"/>
      <c r="U64" s="38"/>
      <c r="V64" s="38"/>
      <c r="W64" s="44"/>
      <c r="X64" s="45"/>
      <c r="Y64" s="24">
        <f t="shared" si="0"/>
        <v>-15</v>
      </c>
    </row>
    <row r="65" spans="2:25">
      <c r="B65" s="29">
        <v>60</v>
      </c>
      <c r="C65" s="32"/>
      <c r="D65" s="33"/>
      <c r="E65" s="34"/>
      <c r="F65" s="33"/>
      <c r="G65" s="35"/>
      <c r="H65" s="36"/>
      <c r="I65" s="37"/>
      <c r="J65" s="38"/>
      <c r="K65" s="38"/>
      <c r="L65" s="39"/>
      <c r="M65" s="40"/>
      <c r="N65" s="70" t="str">
        <f t="shared" si="1"/>
        <v/>
      </c>
      <c r="O65" s="41"/>
      <c r="P65" s="38"/>
      <c r="Q65" s="40"/>
      <c r="R65" s="38"/>
      <c r="S65" s="42"/>
      <c r="T65" s="43"/>
      <c r="U65" s="38"/>
      <c r="V65" s="38"/>
      <c r="W65" s="44"/>
      <c r="X65" s="45"/>
      <c r="Y65" s="24">
        <f t="shared" si="0"/>
        <v>-15</v>
      </c>
    </row>
    <row r="66" spans="2:25">
      <c r="B66" s="29">
        <v>61</v>
      </c>
      <c r="C66" s="32"/>
      <c r="D66" s="33"/>
      <c r="E66" s="34"/>
      <c r="F66" s="33"/>
      <c r="G66" s="35"/>
      <c r="H66" s="36"/>
      <c r="I66" s="37"/>
      <c r="J66" s="38"/>
      <c r="K66" s="38"/>
      <c r="L66" s="39"/>
      <c r="M66" s="40"/>
      <c r="N66" s="70" t="str">
        <f t="shared" si="1"/>
        <v/>
      </c>
      <c r="O66" s="41"/>
      <c r="P66" s="38"/>
      <c r="Q66" s="40"/>
      <c r="R66" s="38"/>
      <c r="S66" s="42"/>
      <c r="T66" s="43"/>
      <c r="U66" s="38"/>
      <c r="V66" s="38"/>
      <c r="W66" s="44"/>
      <c r="X66" s="45"/>
      <c r="Y66" s="24">
        <f t="shared" si="0"/>
        <v>-15</v>
      </c>
    </row>
    <row r="67" spans="2:25">
      <c r="B67" s="29">
        <v>62</v>
      </c>
      <c r="C67" s="32"/>
      <c r="D67" s="33"/>
      <c r="E67" s="34"/>
      <c r="F67" s="33"/>
      <c r="G67" s="35"/>
      <c r="H67" s="36"/>
      <c r="I67" s="37"/>
      <c r="J67" s="38"/>
      <c r="K67" s="38"/>
      <c r="L67" s="39"/>
      <c r="M67" s="40"/>
      <c r="N67" s="70" t="str">
        <f t="shared" si="1"/>
        <v/>
      </c>
      <c r="O67" s="41"/>
      <c r="P67" s="38"/>
      <c r="Q67" s="40"/>
      <c r="R67" s="38"/>
      <c r="S67" s="42"/>
      <c r="T67" s="43"/>
      <c r="U67" s="38"/>
      <c r="V67" s="38"/>
      <c r="W67" s="44"/>
      <c r="X67" s="45"/>
      <c r="Y67" s="24">
        <f t="shared" si="0"/>
        <v>-15</v>
      </c>
    </row>
    <row r="68" spans="2:25">
      <c r="B68" s="29">
        <v>63</v>
      </c>
      <c r="C68" s="32"/>
      <c r="D68" s="33"/>
      <c r="E68" s="34"/>
      <c r="F68" s="33"/>
      <c r="G68" s="35"/>
      <c r="H68" s="36"/>
      <c r="I68" s="37"/>
      <c r="J68" s="38"/>
      <c r="K68" s="38"/>
      <c r="L68" s="39"/>
      <c r="M68" s="40"/>
      <c r="N68" s="70" t="str">
        <f t="shared" si="1"/>
        <v/>
      </c>
      <c r="O68" s="41"/>
      <c r="P68" s="38"/>
      <c r="Q68" s="40"/>
      <c r="R68" s="38"/>
      <c r="S68" s="42"/>
      <c r="T68" s="43"/>
      <c r="U68" s="38"/>
      <c r="V68" s="38"/>
      <c r="W68" s="44"/>
      <c r="X68" s="45"/>
      <c r="Y68" s="24">
        <f t="shared" si="0"/>
        <v>-15</v>
      </c>
    </row>
    <row r="69" spans="2:25">
      <c r="B69" s="29">
        <v>64</v>
      </c>
      <c r="C69" s="32"/>
      <c r="D69" s="33"/>
      <c r="E69" s="34"/>
      <c r="F69" s="33"/>
      <c r="G69" s="35"/>
      <c r="H69" s="36"/>
      <c r="I69" s="37"/>
      <c r="J69" s="38"/>
      <c r="K69" s="38"/>
      <c r="L69" s="39"/>
      <c r="M69" s="40"/>
      <c r="N69" s="70" t="str">
        <f t="shared" si="1"/>
        <v/>
      </c>
      <c r="O69" s="41"/>
      <c r="P69" s="38"/>
      <c r="Q69" s="40"/>
      <c r="R69" s="38"/>
      <c r="S69" s="42"/>
      <c r="T69" s="43"/>
      <c r="U69" s="38"/>
      <c r="V69" s="38"/>
      <c r="W69" s="44"/>
      <c r="X69" s="45"/>
      <c r="Y69" s="24">
        <f t="shared" si="0"/>
        <v>-15</v>
      </c>
    </row>
    <row r="70" spans="2:25">
      <c r="B70" s="29">
        <v>65</v>
      </c>
      <c r="C70" s="32"/>
      <c r="D70" s="33"/>
      <c r="E70" s="34"/>
      <c r="F70" s="33"/>
      <c r="G70" s="35"/>
      <c r="H70" s="36"/>
      <c r="I70" s="37"/>
      <c r="J70" s="38"/>
      <c r="K70" s="38"/>
      <c r="L70" s="39"/>
      <c r="M70" s="40"/>
      <c r="N70" s="70" t="str">
        <f t="shared" si="1"/>
        <v/>
      </c>
      <c r="O70" s="41"/>
      <c r="P70" s="38"/>
      <c r="Q70" s="40"/>
      <c r="R70" s="38"/>
      <c r="S70" s="42"/>
      <c r="T70" s="43"/>
      <c r="U70" s="38"/>
      <c r="V70" s="38"/>
      <c r="W70" s="44"/>
      <c r="X70" s="45"/>
      <c r="Y70" s="24">
        <f t="shared" si="0"/>
        <v>-15</v>
      </c>
    </row>
    <row r="71" spans="2:25">
      <c r="B71" s="29">
        <v>66</v>
      </c>
      <c r="C71" s="32"/>
      <c r="D71" s="33"/>
      <c r="E71" s="34"/>
      <c r="F71" s="33"/>
      <c r="G71" s="35"/>
      <c r="H71" s="36"/>
      <c r="I71" s="37"/>
      <c r="J71" s="38"/>
      <c r="K71" s="38"/>
      <c r="L71" s="39"/>
      <c r="M71" s="40"/>
      <c r="N71" s="70" t="str">
        <f t="shared" si="1"/>
        <v/>
      </c>
      <c r="O71" s="41"/>
      <c r="P71" s="38"/>
      <c r="Q71" s="40"/>
      <c r="R71" s="38"/>
      <c r="S71" s="42"/>
      <c r="T71" s="43"/>
      <c r="U71" s="38"/>
      <c r="V71" s="38"/>
      <c r="W71" s="44"/>
      <c r="X71" s="45"/>
      <c r="Y71" s="24">
        <f t="shared" si="0"/>
        <v>-15</v>
      </c>
    </row>
    <row r="72" spans="2:25">
      <c r="B72" s="29">
        <v>67</v>
      </c>
      <c r="C72" s="32"/>
      <c r="D72" s="33"/>
      <c r="E72" s="34"/>
      <c r="F72" s="33"/>
      <c r="G72" s="35"/>
      <c r="H72" s="36"/>
      <c r="I72" s="37"/>
      <c r="J72" s="38"/>
      <c r="K72" s="38"/>
      <c r="L72" s="39"/>
      <c r="M72" s="40"/>
      <c r="N72" s="70" t="str">
        <f t="shared" ref="N72:N90" si="2">IF(I72=18,3,IF(I72=17,2,IF(I72=16,1,"")))</f>
        <v/>
      </c>
      <c r="O72" s="41"/>
      <c r="P72" s="38"/>
      <c r="Q72" s="40"/>
      <c r="R72" s="38"/>
      <c r="S72" s="42"/>
      <c r="T72" s="43"/>
      <c r="U72" s="38"/>
      <c r="V72" s="38"/>
      <c r="W72" s="44"/>
      <c r="X72" s="45"/>
      <c r="Y72" s="24">
        <f t="shared" ref="Y72:Y90" si="3">I72-15</f>
        <v>-15</v>
      </c>
    </row>
    <row r="73" spans="2:25">
      <c r="B73" s="29">
        <v>68</v>
      </c>
      <c r="C73" s="32"/>
      <c r="D73" s="33"/>
      <c r="E73" s="34"/>
      <c r="F73" s="33"/>
      <c r="G73" s="35"/>
      <c r="H73" s="36"/>
      <c r="I73" s="37"/>
      <c r="J73" s="38"/>
      <c r="K73" s="38"/>
      <c r="L73" s="39"/>
      <c r="M73" s="40"/>
      <c r="N73" s="70" t="str">
        <f t="shared" si="2"/>
        <v/>
      </c>
      <c r="O73" s="41"/>
      <c r="P73" s="38"/>
      <c r="Q73" s="40"/>
      <c r="R73" s="38"/>
      <c r="S73" s="42"/>
      <c r="T73" s="43"/>
      <c r="U73" s="38"/>
      <c r="V73" s="38"/>
      <c r="W73" s="44"/>
      <c r="X73" s="45"/>
      <c r="Y73" s="24">
        <f t="shared" si="3"/>
        <v>-15</v>
      </c>
    </row>
    <row r="74" spans="2:25">
      <c r="B74" s="29">
        <v>69</v>
      </c>
      <c r="C74" s="32"/>
      <c r="D74" s="33"/>
      <c r="E74" s="34"/>
      <c r="F74" s="33"/>
      <c r="G74" s="35"/>
      <c r="H74" s="36"/>
      <c r="I74" s="37"/>
      <c r="J74" s="38"/>
      <c r="K74" s="38"/>
      <c r="L74" s="39"/>
      <c r="M74" s="40"/>
      <c r="N74" s="70" t="str">
        <f t="shared" si="2"/>
        <v/>
      </c>
      <c r="O74" s="41"/>
      <c r="P74" s="38"/>
      <c r="Q74" s="40"/>
      <c r="R74" s="38"/>
      <c r="S74" s="42"/>
      <c r="T74" s="43"/>
      <c r="U74" s="38"/>
      <c r="V74" s="38"/>
      <c r="W74" s="44"/>
      <c r="X74" s="45"/>
      <c r="Y74" s="24">
        <f t="shared" si="3"/>
        <v>-15</v>
      </c>
    </row>
    <row r="75" spans="2:25">
      <c r="B75" s="29">
        <v>70</v>
      </c>
      <c r="C75" s="32"/>
      <c r="D75" s="33"/>
      <c r="E75" s="34"/>
      <c r="F75" s="33"/>
      <c r="G75" s="35"/>
      <c r="H75" s="36"/>
      <c r="I75" s="37"/>
      <c r="J75" s="38"/>
      <c r="K75" s="38"/>
      <c r="L75" s="39"/>
      <c r="M75" s="40"/>
      <c r="N75" s="70" t="str">
        <f t="shared" si="2"/>
        <v/>
      </c>
      <c r="O75" s="41"/>
      <c r="P75" s="38"/>
      <c r="Q75" s="40"/>
      <c r="R75" s="38"/>
      <c r="S75" s="42"/>
      <c r="T75" s="43"/>
      <c r="U75" s="38"/>
      <c r="V75" s="38"/>
      <c r="W75" s="44"/>
      <c r="X75" s="45"/>
      <c r="Y75" s="24">
        <f t="shared" si="3"/>
        <v>-15</v>
      </c>
    </row>
    <row r="76" spans="2:25">
      <c r="B76" s="29">
        <v>71</v>
      </c>
      <c r="C76" s="32"/>
      <c r="D76" s="33"/>
      <c r="E76" s="34"/>
      <c r="F76" s="33"/>
      <c r="G76" s="35"/>
      <c r="H76" s="36"/>
      <c r="I76" s="37"/>
      <c r="J76" s="38"/>
      <c r="K76" s="38"/>
      <c r="L76" s="39"/>
      <c r="M76" s="40"/>
      <c r="N76" s="70" t="str">
        <f t="shared" si="2"/>
        <v/>
      </c>
      <c r="O76" s="41"/>
      <c r="P76" s="38"/>
      <c r="Q76" s="40"/>
      <c r="R76" s="38"/>
      <c r="S76" s="42"/>
      <c r="T76" s="43"/>
      <c r="U76" s="38"/>
      <c r="V76" s="38"/>
      <c r="W76" s="44"/>
      <c r="X76" s="45"/>
      <c r="Y76" s="24">
        <f t="shared" si="3"/>
        <v>-15</v>
      </c>
    </row>
    <row r="77" spans="2:25">
      <c r="B77" s="29">
        <v>72</v>
      </c>
      <c r="C77" s="32"/>
      <c r="D77" s="33"/>
      <c r="E77" s="34"/>
      <c r="F77" s="33"/>
      <c r="G77" s="35"/>
      <c r="H77" s="36"/>
      <c r="I77" s="37"/>
      <c r="J77" s="38"/>
      <c r="K77" s="38"/>
      <c r="L77" s="39"/>
      <c r="M77" s="40"/>
      <c r="N77" s="70" t="str">
        <f t="shared" si="2"/>
        <v/>
      </c>
      <c r="O77" s="41"/>
      <c r="P77" s="38"/>
      <c r="Q77" s="40"/>
      <c r="R77" s="38"/>
      <c r="S77" s="42"/>
      <c r="T77" s="43"/>
      <c r="U77" s="38"/>
      <c r="V77" s="38"/>
      <c r="W77" s="44"/>
      <c r="X77" s="45"/>
      <c r="Y77" s="24">
        <f t="shared" si="3"/>
        <v>-15</v>
      </c>
    </row>
    <row r="78" spans="2:25">
      <c r="B78" s="29">
        <v>73</v>
      </c>
      <c r="C78" s="32"/>
      <c r="D78" s="33"/>
      <c r="E78" s="34"/>
      <c r="F78" s="33"/>
      <c r="G78" s="35"/>
      <c r="H78" s="36"/>
      <c r="I78" s="37"/>
      <c r="J78" s="38"/>
      <c r="K78" s="38"/>
      <c r="L78" s="39"/>
      <c r="M78" s="40"/>
      <c r="N78" s="70" t="str">
        <f t="shared" si="2"/>
        <v/>
      </c>
      <c r="O78" s="41"/>
      <c r="P78" s="38"/>
      <c r="Q78" s="40"/>
      <c r="R78" s="38"/>
      <c r="S78" s="42"/>
      <c r="T78" s="43"/>
      <c r="U78" s="38"/>
      <c r="V78" s="38"/>
      <c r="W78" s="44"/>
      <c r="X78" s="45"/>
      <c r="Y78" s="24">
        <f t="shared" si="3"/>
        <v>-15</v>
      </c>
    </row>
    <row r="79" spans="2:25">
      <c r="B79" s="29">
        <v>74</v>
      </c>
      <c r="C79" s="32"/>
      <c r="D79" s="33"/>
      <c r="E79" s="34"/>
      <c r="F79" s="33"/>
      <c r="G79" s="35"/>
      <c r="H79" s="36"/>
      <c r="I79" s="37"/>
      <c r="J79" s="38"/>
      <c r="K79" s="38"/>
      <c r="L79" s="39"/>
      <c r="M79" s="40"/>
      <c r="N79" s="70" t="str">
        <f t="shared" si="2"/>
        <v/>
      </c>
      <c r="O79" s="41"/>
      <c r="P79" s="38"/>
      <c r="Q79" s="40"/>
      <c r="R79" s="38"/>
      <c r="S79" s="42"/>
      <c r="T79" s="43"/>
      <c r="U79" s="38"/>
      <c r="V79" s="38"/>
      <c r="W79" s="44"/>
      <c r="X79" s="45"/>
      <c r="Y79" s="24">
        <f t="shared" si="3"/>
        <v>-15</v>
      </c>
    </row>
    <row r="80" spans="2:25">
      <c r="B80" s="29">
        <v>75</v>
      </c>
      <c r="C80" s="32"/>
      <c r="D80" s="33"/>
      <c r="E80" s="34"/>
      <c r="F80" s="33"/>
      <c r="G80" s="35"/>
      <c r="H80" s="36"/>
      <c r="I80" s="37"/>
      <c r="J80" s="38"/>
      <c r="K80" s="38"/>
      <c r="L80" s="39"/>
      <c r="M80" s="40"/>
      <c r="N80" s="70" t="str">
        <f t="shared" si="2"/>
        <v/>
      </c>
      <c r="O80" s="41"/>
      <c r="P80" s="38"/>
      <c r="Q80" s="40"/>
      <c r="R80" s="38"/>
      <c r="S80" s="42"/>
      <c r="T80" s="43"/>
      <c r="U80" s="38"/>
      <c r="V80" s="38"/>
      <c r="W80" s="44"/>
      <c r="X80" s="45"/>
      <c r="Y80" s="24">
        <f t="shared" si="3"/>
        <v>-15</v>
      </c>
    </row>
    <row r="81" spans="2:25">
      <c r="B81" s="29">
        <v>76</v>
      </c>
      <c r="C81" s="32"/>
      <c r="D81" s="33"/>
      <c r="E81" s="34"/>
      <c r="F81" s="33"/>
      <c r="G81" s="35"/>
      <c r="H81" s="36"/>
      <c r="I81" s="37"/>
      <c r="J81" s="38"/>
      <c r="K81" s="38"/>
      <c r="L81" s="39"/>
      <c r="M81" s="40"/>
      <c r="N81" s="70" t="str">
        <f t="shared" si="2"/>
        <v/>
      </c>
      <c r="O81" s="41"/>
      <c r="P81" s="38"/>
      <c r="Q81" s="40"/>
      <c r="R81" s="38"/>
      <c r="S81" s="42"/>
      <c r="T81" s="43"/>
      <c r="U81" s="38"/>
      <c r="V81" s="38"/>
      <c r="W81" s="44"/>
      <c r="X81" s="45"/>
      <c r="Y81" s="24">
        <f t="shared" si="3"/>
        <v>-15</v>
      </c>
    </row>
    <row r="82" spans="2:25">
      <c r="B82" s="29">
        <v>77</v>
      </c>
      <c r="C82" s="32"/>
      <c r="D82" s="33"/>
      <c r="E82" s="34"/>
      <c r="F82" s="33"/>
      <c r="G82" s="35"/>
      <c r="H82" s="36"/>
      <c r="I82" s="37"/>
      <c r="J82" s="38"/>
      <c r="K82" s="38"/>
      <c r="L82" s="39"/>
      <c r="M82" s="40"/>
      <c r="N82" s="70" t="str">
        <f t="shared" si="2"/>
        <v/>
      </c>
      <c r="O82" s="41"/>
      <c r="P82" s="38"/>
      <c r="Q82" s="40"/>
      <c r="R82" s="38"/>
      <c r="S82" s="42"/>
      <c r="T82" s="43"/>
      <c r="U82" s="38"/>
      <c r="V82" s="38"/>
      <c r="W82" s="44"/>
      <c r="X82" s="45"/>
      <c r="Y82" s="24">
        <f t="shared" si="3"/>
        <v>-15</v>
      </c>
    </row>
    <row r="83" spans="2:25">
      <c r="B83" s="29">
        <v>78</v>
      </c>
      <c r="C83" s="32"/>
      <c r="D83" s="33"/>
      <c r="E83" s="34"/>
      <c r="F83" s="33"/>
      <c r="G83" s="35"/>
      <c r="H83" s="36"/>
      <c r="I83" s="37"/>
      <c r="J83" s="38"/>
      <c r="K83" s="38"/>
      <c r="L83" s="39"/>
      <c r="M83" s="40"/>
      <c r="N83" s="70" t="str">
        <f t="shared" si="2"/>
        <v/>
      </c>
      <c r="O83" s="41"/>
      <c r="P83" s="38"/>
      <c r="Q83" s="40"/>
      <c r="R83" s="38"/>
      <c r="S83" s="42"/>
      <c r="T83" s="43"/>
      <c r="U83" s="38"/>
      <c r="V83" s="38"/>
      <c r="W83" s="44"/>
      <c r="X83" s="45"/>
      <c r="Y83" s="24">
        <f t="shared" si="3"/>
        <v>-15</v>
      </c>
    </row>
    <row r="84" spans="2:25">
      <c r="B84" s="29">
        <v>79</v>
      </c>
      <c r="C84" s="32"/>
      <c r="D84" s="33"/>
      <c r="E84" s="34"/>
      <c r="F84" s="33"/>
      <c r="G84" s="35"/>
      <c r="H84" s="36"/>
      <c r="I84" s="37"/>
      <c r="J84" s="38"/>
      <c r="K84" s="38"/>
      <c r="L84" s="39"/>
      <c r="M84" s="40"/>
      <c r="N84" s="70" t="str">
        <f t="shared" si="2"/>
        <v/>
      </c>
      <c r="O84" s="41"/>
      <c r="P84" s="38"/>
      <c r="Q84" s="40"/>
      <c r="R84" s="38"/>
      <c r="S84" s="42"/>
      <c r="T84" s="43"/>
      <c r="U84" s="38"/>
      <c r="V84" s="38"/>
      <c r="W84" s="44"/>
      <c r="X84" s="45"/>
      <c r="Y84" s="24">
        <f t="shared" si="3"/>
        <v>-15</v>
      </c>
    </row>
    <row r="85" spans="2:25">
      <c r="B85" s="29">
        <v>80</v>
      </c>
      <c r="C85" s="32"/>
      <c r="D85" s="33"/>
      <c r="E85" s="34"/>
      <c r="F85" s="33"/>
      <c r="G85" s="35"/>
      <c r="H85" s="36"/>
      <c r="I85" s="37"/>
      <c r="J85" s="38"/>
      <c r="K85" s="38"/>
      <c r="L85" s="39"/>
      <c r="M85" s="40"/>
      <c r="N85" s="70" t="str">
        <f t="shared" si="2"/>
        <v/>
      </c>
      <c r="O85" s="41"/>
      <c r="P85" s="38"/>
      <c r="Q85" s="40"/>
      <c r="R85" s="38"/>
      <c r="S85" s="42"/>
      <c r="T85" s="43"/>
      <c r="U85" s="38"/>
      <c r="V85" s="38"/>
      <c r="W85" s="44"/>
      <c r="X85" s="45"/>
      <c r="Y85" s="24">
        <f t="shared" si="3"/>
        <v>-15</v>
      </c>
    </row>
    <row r="86" spans="2:25">
      <c r="B86" s="29">
        <v>81</v>
      </c>
      <c r="C86" s="32"/>
      <c r="D86" s="33"/>
      <c r="E86" s="34"/>
      <c r="F86" s="33"/>
      <c r="G86" s="35"/>
      <c r="H86" s="36"/>
      <c r="I86" s="37"/>
      <c r="J86" s="38"/>
      <c r="K86" s="38"/>
      <c r="L86" s="39"/>
      <c r="M86" s="40"/>
      <c r="N86" s="70" t="str">
        <f t="shared" si="2"/>
        <v/>
      </c>
      <c r="O86" s="41"/>
      <c r="P86" s="38"/>
      <c r="Q86" s="40"/>
      <c r="R86" s="38"/>
      <c r="S86" s="42"/>
      <c r="T86" s="43"/>
      <c r="U86" s="38"/>
      <c r="V86" s="38"/>
      <c r="W86" s="44"/>
      <c r="X86" s="45"/>
      <c r="Y86" s="24">
        <f t="shared" si="3"/>
        <v>-15</v>
      </c>
    </row>
    <row r="87" spans="2:25">
      <c r="B87" s="29">
        <v>82</v>
      </c>
      <c r="C87" s="32"/>
      <c r="D87" s="33"/>
      <c r="E87" s="34"/>
      <c r="F87" s="33"/>
      <c r="G87" s="35"/>
      <c r="H87" s="36"/>
      <c r="I87" s="37"/>
      <c r="J87" s="38"/>
      <c r="K87" s="38"/>
      <c r="L87" s="39"/>
      <c r="M87" s="40"/>
      <c r="N87" s="70" t="str">
        <f t="shared" si="2"/>
        <v/>
      </c>
      <c r="O87" s="41"/>
      <c r="P87" s="38"/>
      <c r="Q87" s="40"/>
      <c r="R87" s="38"/>
      <c r="S87" s="42"/>
      <c r="T87" s="43"/>
      <c r="U87" s="38"/>
      <c r="V87" s="38"/>
      <c r="W87" s="44"/>
      <c r="X87" s="45"/>
      <c r="Y87" s="24">
        <f t="shared" si="3"/>
        <v>-15</v>
      </c>
    </row>
    <row r="88" spans="2:25">
      <c r="B88" s="29">
        <v>83</v>
      </c>
      <c r="C88" s="32"/>
      <c r="D88" s="33"/>
      <c r="E88" s="34"/>
      <c r="F88" s="33"/>
      <c r="G88" s="35"/>
      <c r="H88" s="36"/>
      <c r="I88" s="37"/>
      <c r="J88" s="38"/>
      <c r="K88" s="38"/>
      <c r="L88" s="39"/>
      <c r="M88" s="40"/>
      <c r="N88" s="70" t="str">
        <f t="shared" si="2"/>
        <v/>
      </c>
      <c r="O88" s="41"/>
      <c r="P88" s="38"/>
      <c r="Q88" s="40"/>
      <c r="R88" s="38"/>
      <c r="S88" s="42"/>
      <c r="T88" s="43"/>
      <c r="U88" s="38"/>
      <c r="V88" s="38"/>
      <c r="W88" s="44"/>
      <c r="X88" s="45"/>
      <c r="Y88" s="24">
        <f t="shared" si="3"/>
        <v>-15</v>
      </c>
    </row>
    <row r="89" spans="2:25">
      <c r="B89" s="29">
        <v>84</v>
      </c>
      <c r="C89" s="32"/>
      <c r="D89" s="33"/>
      <c r="E89" s="34"/>
      <c r="F89" s="33"/>
      <c r="G89" s="35"/>
      <c r="H89" s="36"/>
      <c r="I89" s="37"/>
      <c r="J89" s="38"/>
      <c r="K89" s="38"/>
      <c r="L89" s="39"/>
      <c r="M89" s="40"/>
      <c r="N89" s="70" t="str">
        <f t="shared" si="2"/>
        <v/>
      </c>
      <c r="O89" s="41"/>
      <c r="P89" s="38"/>
      <c r="Q89" s="40"/>
      <c r="R89" s="38"/>
      <c r="S89" s="42"/>
      <c r="T89" s="43"/>
      <c r="U89" s="38"/>
      <c r="V89" s="38"/>
      <c r="W89" s="44"/>
      <c r="X89" s="45"/>
      <c r="Y89" s="24">
        <f t="shared" si="3"/>
        <v>-15</v>
      </c>
    </row>
    <row r="90" spans="2:25">
      <c r="B90" s="29">
        <v>85</v>
      </c>
      <c r="C90" s="32"/>
      <c r="D90" s="33"/>
      <c r="E90" s="34"/>
      <c r="F90" s="33"/>
      <c r="G90" s="35"/>
      <c r="H90" s="36"/>
      <c r="I90" s="37"/>
      <c r="J90" s="38"/>
      <c r="K90" s="38"/>
      <c r="L90" s="39"/>
      <c r="M90" s="40"/>
      <c r="N90" s="70" t="str">
        <f t="shared" si="2"/>
        <v/>
      </c>
      <c r="O90" s="41"/>
      <c r="P90" s="38"/>
      <c r="Q90" s="40"/>
      <c r="R90" s="38"/>
      <c r="S90" s="42"/>
      <c r="T90" s="43"/>
      <c r="U90" s="38"/>
      <c r="V90" s="38"/>
      <c r="W90" s="44"/>
      <c r="X90" s="45"/>
      <c r="Y90" s="24">
        <f t="shared" si="3"/>
        <v>-15</v>
      </c>
    </row>
  </sheetData>
  <phoneticPr fontId="1"/>
  <dataValidations count="8">
    <dataValidation type="whole" imeMode="off" allowBlank="1" showInputMessage="1" showErrorMessage="1" sqref="I6:I90" xr:uid="{A75C590B-F33C-46D4-B08A-1DF49F1ADC61}">
      <formula1>1</formula1>
      <formula2>150</formula2>
    </dataValidation>
    <dataValidation type="textLength" imeMode="fullKatakana" allowBlank="1" showInputMessage="1" showErrorMessage="1" sqref="E6:E90" xr:uid="{8A3B6952-4076-4AE3-A18E-541B124551D9}">
      <formula1>1</formula1>
      <formula2>20</formula2>
    </dataValidation>
    <dataValidation type="textLength" imeMode="off" allowBlank="1" showInputMessage="1" showErrorMessage="1" sqref="S6:S90" xr:uid="{8425E989-9CC7-4532-9C71-747746340F79}">
      <formula1>8</formula1>
      <formula2>8</formula2>
    </dataValidation>
    <dataValidation type="list" imeMode="off" allowBlank="1" showInputMessage="1" showErrorMessage="1" sqref="V8:V90" xr:uid="{DEC3746B-3367-4F45-8CE4-8CD521DCBB95}">
      <formula1>"1,2"</formula1>
    </dataValidation>
    <dataValidation type="textLength" imeMode="off" allowBlank="1" showInputMessage="1" showErrorMessage="1" sqref="Q8:Q90" xr:uid="{0BFD9B52-D821-4B5F-9877-A66DAD61E1A6}">
      <formula1>0</formula1>
      <formula2>9999</formula2>
    </dataValidation>
    <dataValidation imeMode="off" allowBlank="1" showInputMessage="1" showErrorMessage="1" sqref="H6:H90 U9:U90 P8:P90 T8:T90 J6:J90 C6:C90" xr:uid="{DC0743C1-C47F-4712-ADE0-E8E9A4D60744}"/>
    <dataValidation imeMode="hiragana" allowBlank="1" showInputMessage="1" showErrorMessage="1" sqref="D7:D90 K7:M90" xr:uid="{C35A893C-E07C-46D8-BB48-9658174D2DEA}"/>
    <dataValidation imeMode="fullKatakana" allowBlank="1" showInputMessage="1" showErrorMessage="1" sqref="F7:F90" xr:uid="{C14C5F6F-93B2-4377-A773-FDA343666C8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手書き用</vt:lpstr>
      <vt:lpstr>登録データのコピー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 Taiji</dc:creator>
  <cp:lastModifiedBy>akita-kato869@cello.ocn.ne.jp</cp:lastModifiedBy>
  <cp:lastPrinted>2024-10-02T01:03:35Z</cp:lastPrinted>
  <dcterms:created xsi:type="dcterms:W3CDTF">2018-09-19T05:45:55Z</dcterms:created>
  <dcterms:modified xsi:type="dcterms:W3CDTF">2024-10-25T06:56:04Z</dcterms:modified>
</cp:coreProperties>
</file>